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Crédito disponível" sheetId="4" r:id="rId1"/>
    <sheet name="Liquidados" sheetId="5" r:id="rId2"/>
    <sheet name="Despesa mês" sheetId="3" r:id="rId3"/>
    <sheet name="Despesas por nat" sheetId="2" r:id="rId4"/>
    <sheet name="Despesas por subitem" sheetId="1" r:id="rId5"/>
  </sheets>
  <definedNames>
    <definedName name="_xlnm._FilterDatabase" localSheetId="0" hidden="1">'Crédito disponível'!$A$34:$I$34</definedName>
    <definedName name="_xlnm._FilterDatabase" localSheetId="4" hidden="1">'Despesas por subitem'!$A$4:$AA$156</definedName>
    <definedName name="_xlnm._FilterDatabase" localSheetId="1" hidden="1">Liquidados!$A$37:$K$37</definedName>
  </definedNames>
  <calcPr calcId="144525"/>
</workbook>
</file>

<file path=xl/calcChain.xml><?xml version="1.0" encoding="utf-8"?>
<calcChain xmlns="http://schemas.openxmlformats.org/spreadsheetml/2006/main">
  <c r="M49" i="4" l="1"/>
  <c r="M47" i="4"/>
  <c r="M46" i="4"/>
  <c r="M36" i="4"/>
  <c r="M37" i="4"/>
  <c r="M38" i="4"/>
  <c r="M39" i="4"/>
  <c r="M40" i="4"/>
  <c r="M41" i="4"/>
  <c r="M42" i="4"/>
  <c r="M43" i="4"/>
  <c r="M44" i="4"/>
  <c r="M45" i="4"/>
  <c r="M35" i="4"/>
  <c r="M33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18" i="4"/>
  <c r="M16" i="4"/>
  <c r="M4" i="4"/>
  <c r="M5" i="4"/>
  <c r="M6" i="4"/>
  <c r="M7" i="4"/>
  <c r="M8" i="4"/>
  <c r="M9" i="4"/>
  <c r="M10" i="4"/>
  <c r="M11" i="4"/>
  <c r="M12" i="4"/>
  <c r="M13" i="4"/>
  <c r="M14" i="4"/>
  <c r="M15" i="4"/>
  <c r="M3" i="4"/>
  <c r="J36" i="4"/>
  <c r="J37" i="4"/>
  <c r="J38" i="4"/>
  <c r="J39" i="4"/>
  <c r="J40" i="4"/>
  <c r="J41" i="4"/>
  <c r="J42" i="4"/>
  <c r="J43" i="4"/>
  <c r="J44" i="4"/>
  <c r="J45" i="4"/>
  <c r="J35" i="4"/>
  <c r="J21" i="4"/>
  <c r="J22" i="4"/>
  <c r="J23" i="4"/>
  <c r="J24" i="4"/>
  <c r="J25" i="4"/>
  <c r="J26" i="4"/>
  <c r="J27" i="4"/>
  <c r="J28" i="4"/>
  <c r="J29" i="4"/>
  <c r="J30" i="4"/>
  <c r="J31" i="4"/>
  <c r="J32" i="4"/>
  <c r="J20" i="4"/>
  <c r="J19" i="4"/>
  <c r="J18" i="4"/>
  <c r="J4" i="4"/>
  <c r="J5" i="4"/>
  <c r="J6" i="4"/>
  <c r="J7" i="4"/>
  <c r="J8" i="4"/>
  <c r="J9" i="4"/>
  <c r="J10" i="4"/>
  <c r="J11" i="4"/>
  <c r="J12" i="4"/>
  <c r="J13" i="4"/>
  <c r="J14" i="4"/>
  <c r="J3" i="4"/>
  <c r="J15" i="4"/>
  <c r="L15" i="4"/>
  <c r="H51" i="5"/>
  <c r="I51" i="5"/>
  <c r="J51" i="5"/>
  <c r="K51" i="5"/>
  <c r="G51" i="5"/>
  <c r="K36" i="4"/>
  <c r="L36" i="4" s="1"/>
  <c r="K40" i="4"/>
  <c r="L40" i="4" s="1"/>
  <c r="K44" i="4"/>
  <c r="L44" i="4" s="1"/>
  <c r="K19" i="4"/>
  <c r="L19" i="4" s="1"/>
  <c r="K20" i="4"/>
  <c r="L20" i="4" s="1"/>
  <c r="K4" i="4"/>
  <c r="L4" i="4" s="1"/>
  <c r="K5" i="4"/>
  <c r="L5" i="4" s="1"/>
  <c r="K8" i="4"/>
  <c r="L8" i="4" s="1"/>
  <c r="K9" i="4"/>
  <c r="L9" i="4" s="1"/>
  <c r="K12" i="4"/>
  <c r="L12" i="4" s="1"/>
  <c r="K13" i="4"/>
  <c r="L13" i="4" s="1"/>
  <c r="I36" i="4"/>
  <c r="I37" i="4"/>
  <c r="K37" i="4" s="1"/>
  <c r="L37" i="4" s="1"/>
  <c r="I38" i="4"/>
  <c r="K38" i="4" s="1"/>
  <c r="L38" i="4" s="1"/>
  <c r="I39" i="4"/>
  <c r="K39" i="4" s="1"/>
  <c r="L39" i="4" s="1"/>
  <c r="I40" i="4"/>
  <c r="I41" i="4"/>
  <c r="K41" i="4" s="1"/>
  <c r="L41" i="4" s="1"/>
  <c r="I42" i="4"/>
  <c r="K42" i="4" s="1"/>
  <c r="L42" i="4" s="1"/>
  <c r="I43" i="4"/>
  <c r="K43" i="4" s="1"/>
  <c r="L43" i="4" s="1"/>
  <c r="I44" i="4"/>
  <c r="I45" i="4"/>
  <c r="K45" i="4" s="1"/>
  <c r="L45" i="4" s="1"/>
  <c r="I35" i="4"/>
  <c r="K35" i="4" s="1"/>
  <c r="I21" i="4"/>
  <c r="K21" i="4" s="1"/>
  <c r="L21" i="4" s="1"/>
  <c r="I22" i="4"/>
  <c r="K22" i="4" s="1"/>
  <c r="L22" i="4" s="1"/>
  <c r="I23" i="4"/>
  <c r="K23" i="4" s="1"/>
  <c r="L23" i="4" s="1"/>
  <c r="I24" i="4"/>
  <c r="K24" i="4" s="1"/>
  <c r="L24" i="4" s="1"/>
  <c r="I25" i="4"/>
  <c r="K25" i="4" s="1"/>
  <c r="L25" i="4" s="1"/>
  <c r="I26" i="4"/>
  <c r="K26" i="4" s="1"/>
  <c r="L26" i="4" s="1"/>
  <c r="I27" i="4"/>
  <c r="K27" i="4" s="1"/>
  <c r="L27" i="4" s="1"/>
  <c r="I28" i="4"/>
  <c r="K28" i="4" s="1"/>
  <c r="L28" i="4" s="1"/>
  <c r="I29" i="4"/>
  <c r="K29" i="4" s="1"/>
  <c r="L29" i="4" s="1"/>
  <c r="I30" i="4"/>
  <c r="K30" i="4" s="1"/>
  <c r="L30" i="4" s="1"/>
  <c r="I31" i="4"/>
  <c r="K31" i="4" s="1"/>
  <c r="L31" i="4" s="1"/>
  <c r="I32" i="4"/>
  <c r="K32" i="4" s="1"/>
  <c r="L32" i="4" s="1"/>
  <c r="I20" i="4"/>
  <c r="I19" i="4"/>
  <c r="I18" i="4"/>
  <c r="K18" i="4" s="1"/>
  <c r="I4" i="4"/>
  <c r="I5" i="4"/>
  <c r="I6" i="4"/>
  <c r="K6" i="4" s="1"/>
  <c r="L6" i="4" s="1"/>
  <c r="I7" i="4"/>
  <c r="K7" i="4" s="1"/>
  <c r="L7" i="4" s="1"/>
  <c r="I8" i="4"/>
  <c r="I9" i="4"/>
  <c r="I10" i="4"/>
  <c r="K10" i="4" s="1"/>
  <c r="L10" i="4" s="1"/>
  <c r="I11" i="4"/>
  <c r="K11" i="4" s="1"/>
  <c r="L11" i="4" s="1"/>
  <c r="I12" i="4"/>
  <c r="I13" i="4"/>
  <c r="I14" i="4"/>
  <c r="K14" i="4" s="1"/>
  <c r="L14" i="4" s="1"/>
  <c r="I3" i="4"/>
  <c r="I16" i="4" s="1"/>
  <c r="I49" i="5"/>
  <c r="J49" i="5" s="1"/>
  <c r="K49" i="5" s="1"/>
  <c r="I48" i="5"/>
  <c r="J48" i="5" s="1"/>
  <c r="K48" i="5" s="1"/>
  <c r="I47" i="5"/>
  <c r="J47" i="5" s="1"/>
  <c r="K47" i="5" s="1"/>
  <c r="I46" i="5"/>
  <c r="J46" i="5" s="1"/>
  <c r="K46" i="5" s="1"/>
  <c r="I45" i="5"/>
  <c r="J45" i="5" s="1"/>
  <c r="K45" i="5" s="1"/>
  <c r="I44" i="5"/>
  <c r="J44" i="5" s="1"/>
  <c r="K44" i="5" s="1"/>
  <c r="I43" i="5"/>
  <c r="J43" i="5" s="1"/>
  <c r="K43" i="5" s="1"/>
  <c r="I42" i="5"/>
  <c r="J42" i="5" s="1"/>
  <c r="K42" i="5" s="1"/>
  <c r="I41" i="5"/>
  <c r="J41" i="5" s="1"/>
  <c r="K41" i="5" s="1"/>
  <c r="I40" i="5"/>
  <c r="J40" i="5" s="1"/>
  <c r="K40" i="5" s="1"/>
  <c r="I39" i="5"/>
  <c r="J39" i="5" s="1"/>
  <c r="K39" i="5" s="1"/>
  <c r="I38" i="5"/>
  <c r="J38" i="5" s="1"/>
  <c r="K38" i="5" s="1"/>
  <c r="I35" i="5"/>
  <c r="J35" i="5" s="1"/>
  <c r="K35" i="5" s="1"/>
  <c r="I34" i="5"/>
  <c r="J34" i="5" s="1"/>
  <c r="K34" i="5" s="1"/>
  <c r="I33" i="5"/>
  <c r="J33" i="5" s="1"/>
  <c r="K33" i="5" s="1"/>
  <c r="I32" i="5"/>
  <c r="J32" i="5" s="1"/>
  <c r="K32" i="5" s="1"/>
  <c r="I31" i="5"/>
  <c r="J31" i="5" s="1"/>
  <c r="K31" i="5" s="1"/>
  <c r="I30" i="5"/>
  <c r="J30" i="5" s="1"/>
  <c r="K30" i="5" s="1"/>
  <c r="I29" i="5"/>
  <c r="J29" i="5" s="1"/>
  <c r="K29" i="5" s="1"/>
  <c r="I28" i="5"/>
  <c r="J28" i="5" s="1"/>
  <c r="K28" i="5" s="1"/>
  <c r="I27" i="5"/>
  <c r="J27" i="5" s="1"/>
  <c r="K27" i="5" s="1"/>
  <c r="I26" i="5"/>
  <c r="J26" i="5" s="1"/>
  <c r="K26" i="5" s="1"/>
  <c r="I25" i="5"/>
  <c r="J25" i="5" s="1"/>
  <c r="K25" i="5" s="1"/>
  <c r="I24" i="5"/>
  <c r="J24" i="5" s="1"/>
  <c r="K24" i="5" s="1"/>
  <c r="I23" i="5"/>
  <c r="J23" i="5" s="1"/>
  <c r="K23" i="5" s="1"/>
  <c r="I22" i="5"/>
  <c r="J22" i="5" s="1"/>
  <c r="K22" i="5" s="1"/>
  <c r="I21" i="5"/>
  <c r="J21" i="5" s="1"/>
  <c r="K21" i="5" s="1"/>
  <c r="I20" i="5"/>
  <c r="J20" i="5" s="1"/>
  <c r="K20" i="5" s="1"/>
  <c r="H18" i="5"/>
  <c r="G18" i="5"/>
  <c r="G36" i="5" s="1"/>
  <c r="I16" i="5"/>
  <c r="J16" i="5" s="1"/>
  <c r="K16" i="5" s="1"/>
  <c r="I15" i="5"/>
  <c r="J15" i="5" s="1"/>
  <c r="K15" i="5" s="1"/>
  <c r="I5" i="5"/>
  <c r="J5" i="5" s="1"/>
  <c r="K5" i="5" s="1"/>
  <c r="I14" i="5"/>
  <c r="J14" i="5" s="1"/>
  <c r="K14" i="5" s="1"/>
  <c r="I17" i="5"/>
  <c r="J17" i="5" s="1"/>
  <c r="K17" i="5" s="1"/>
  <c r="I13" i="5"/>
  <c r="J13" i="5" s="1"/>
  <c r="K13" i="5" s="1"/>
  <c r="I12" i="5"/>
  <c r="J12" i="5" s="1"/>
  <c r="K12" i="5" s="1"/>
  <c r="I11" i="5"/>
  <c r="J11" i="5" s="1"/>
  <c r="K11" i="5" s="1"/>
  <c r="I10" i="5"/>
  <c r="J10" i="5" s="1"/>
  <c r="K10" i="5" s="1"/>
  <c r="I9" i="5"/>
  <c r="J9" i="5" s="1"/>
  <c r="K9" i="5" s="1"/>
  <c r="I4" i="5"/>
  <c r="J4" i="5" s="1"/>
  <c r="K4" i="5" s="1"/>
  <c r="I8" i="5"/>
  <c r="J8" i="5" s="1"/>
  <c r="K8" i="5" s="1"/>
  <c r="I7" i="5"/>
  <c r="J7" i="5" s="1"/>
  <c r="K7" i="5" s="1"/>
  <c r="I3" i="5"/>
  <c r="J3" i="5" s="1"/>
  <c r="K3" i="5" s="1"/>
  <c r="I6" i="5"/>
  <c r="J6" i="5" s="1"/>
  <c r="K6" i="5" s="1"/>
  <c r="I2" i="5"/>
  <c r="J2" i="5" s="1"/>
  <c r="K2" i="5" s="1"/>
  <c r="H46" i="4"/>
  <c r="G46" i="4"/>
  <c r="H33" i="4"/>
  <c r="G33" i="4"/>
  <c r="G47" i="4" s="1"/>
  <c r="G49" i="4" s="1"/>
  <c r="H16" i="4"/>
  <c r="G16" i="4"/>
  <c r="R34" i="3"/>
  <c r="R32" i="3"/>
  <c r="R28" i="3"/>
  <c r="R29" i="3"/>
  <c r="R30" i="3"/>
  <c r="R31" i="3"/>
  <c r="R27" i="3"/>
  <c r="R25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4" i="3"/>
  <c r="Q28" i="3"/>
  <c r="Q29" i="3"/>
  <c r="Q30" i="3"/>
  <c r="Q31" i="3"/>
  <c r="Q27" i="3"/>
  <c r="Q32" i="3" s="1"/>
  <c r="Q25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4" i="3"/>
  <c r="G34" i="3"/>
  <c r="H34" i="3"/>
  <c r="I34" i="3"/>
  <c r="J34" i="3"/>
  <c r="K34" i="3"/>
  <c r="L34" i="3"/>
  <c r="M34" i="3"/>
  <c r="N34" i="3"/>
  <c r="O34" i="3"/>
  <c r="P34" i="3"/>
  <c r="F34" i="3"/>
  <c r="P28" i="3"/>
  <c r="P29" i="3"/>
  <c r="P30" i="3"/>
  <c r="P31" i="3"/>
  <c r="P27" i="3"/>
  <c r="P32" i="3" s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4" i="3"/>
  <c r="G32" i="3"/>
  <c r="H32" i="3"/>
  <c r="I32" i="3"/>
  <c r="J32" i="3"/>
  <c r="K32" i="3"/>
  <c r="L32" i="3"/>
  <c r="M32" i="3"/>
  <c r="N32" i="3"/>
  <c r="O32" i="3"/>
  <c r="F32" i="3"/>
  <c r="G25" i="3"/>
  <c r="H25" i="3"/>
  <c r="I25" i="3"/>
  <c r="J25" i="3"/>
  <c r="K25" i="3"/>
  <c r="L25" i="3"/>
  <c r="M25" i="3"/>
  <c r="N25" i="3"/>
  <c r="O25" i="3"/>
  <c r="P25" i="3"/>
  <c r="F25" i="3"/>
  <c r="AC32" i="2"/>
  <c r="AA28" i="2"/>
  <c r="AA29" i="2"/>
  <c r="AA30" i="2"/>
  <c r="AA33" i="2" s="1"/>
  <c r="AA31" i="2"/>
  <c r="Z29" i="2"/>
  <c r="AB29" i="2" s="1"/>
  <c r="Z30" i="2"/>
  <c r="AB30" i="2" s="1"/>
  <c r="AC30" i="2" s="1"/>
  <c r="Z31" i="2"/>
  <c r="Z33" i="2" s="1"/>
  <c r="Z35" i="2" s="1"/>
  <c r="Z28" i="2"/>
  <c r="AB28" i="2" s="1"/>
  <c r="AC28" i="2" s="1"/>
  <c r="G33" i="2"/>
  <c r="G35" i="2" s="1"/>
  <c r="H33" i="2"/>
  <c r="H35" i="2" s="1"/>
  <c r="I33" i="2"/>
  <c r="I35" i="2" s="1"/>
  <c r="J33" i="2"/>
  <c r="J35" i="2" s="1"/>
  <c r="K33" i="2"/>
  <c r="K35" i="2" s="1"/>
  <c r="L33" i="2"/>
  <c r="L35" i="2" s="1"/>
  <c r="M33" i="2"/>
  <c r="M35" i="2" s="1"/>
  <c r="N33" i="2"/>
  <c r="N35" i="2" s="1"/>
  <c r="O33" i="2"/>
  <c r="O35" i="2" s="1"/>
  <c r="P33" i="2"/>
  <c r="P35" i="2" s="1"/>
  <c r="Q33" i="2"/>
  <c r="Q35" i="2" s="1"/>
  <c r="R33" i="2"/>
  <c r="R35" i="2" s="1"/>
  <c r="S33" i="2"/>
  <c r="S35" i="2" s="1"/>
  <c r="T33" i="2"/>
  <c r="T35" i="2" s="1"/>
  <c r="U33" i="2"/>
  <c r="U35" i="2" s="1"/>
  <c r="V33" i="2"/>
  <c r="V35" i="2" s="1"/>
  <c r="W33" i="2"/>
  <c r="W35" i="2" s="1"/>
  <c r="X33" i="2"/>
  <c r="X35" i="2" s="1"/>
  <c r="Y33" i="2"/>
  <c r="Y35" i="2" s="1"/>
  <c r="F33" i="2"/>
  <c r="F35" i="2" s="1"/>
  <c r="AB8" i="2"/>
  <c r="AC8" i="2" s="1"/>
  <c r="AB12" i="2"/>
  <c r="AC12" i="2" s="1"/>
  <c r="AB16" i="2"/>
  <c r="AC16" i="2" s="1"/>
  <c r="AB20" i="2"/>
  <c r="AC20" i="2" s="1"/>
  <c r="AB24" i="2"/>
  <c r="AC24" i="2" s="1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5" i="2"/>
  <c r="Z6" i="2"/>
  <c r="AB6" i="2" s="1"/>
  <c r="Z7" i="2"/>
  <c r="AB7" i="2" s="1"/>
  <c r="AC7" i="2" s="1"/>
  <c r="Z8" i="2"/>
  <c r="Z9" i="2"/>
  <c r="AB9" i="2" s="1"/>
  <c r="AC9" i="2" s="1"/>
  <c r="Z10" i="2"/>
  <c r="AB10" i="2" s="1"/>
  <c r="AC10" i="2" s="1"/>
  <c r="Z11" i="2"/>
  <c r="AB11" i="2" s="1"/>
  <c r="AC11" i="2" s="1"/>
  <c r="Z12" i="2"/>
  <c r="Z13" i="2"/>
  <c r="AB13" i="2" s="1"/>
  <c r="AC13" i="2" s="1"/>
  <c r="Z14" i="2"/>
  <c r="AB14" i="2" s="1"/>
  <c r="AC14" i="2" s="1"/>
  <c r="Z15" i="2"/>
  <c r="AB15" i="2" s="1"/>
  <c r="AC15" i="2" s="1"/>
  <c r="Z16" i="2"/>
  <c r="Z17" i="2"/>
  <c r="AB17" i="2" s="1"/>
  <c r="AC17" i="2" s="1"/>
  <c r="Z18" i="2"/>
  <c r="AB18" i="2" s="1"/>
  <c r="AC18" i="2" s="1"/>
  <c r="Z19" i="2"/>
  <c r="AB19" i="2" s="1"/>
  <c r="AC19" i="2" s="1"/>
  <c r="Z20" i="2"/>
  <c r="Z21" i="2"/>
  <c r="AB21" i="2" s="1"/>
  <c r="AC21" i="2" s="1"/>
  <c r="Z22" i="2"/>
  <c r="AB22" i="2" s="1"/>
  <c r="AC22" i="2" s="1"/>
  <c r="Z23" i="2"/>
  <c r="AB23" i="2" s="1"/>
  <c r="AC23" i="2" s="1"/>
  <c r="Z24" i="2"/>
  <c r="Z25" i="2"/>
  <c r="AB25" i="2" s="1"/>
  <c r="AC25" i="2" s="1"/>
  <c r="Z5" i="2"/>
  <c r="AB5" i="2" s="1"/>
  <c r="AC5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F26" i="2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B132" i="1"/>
  <c r="AB133" i="1"/>
  <c r="AD133" i="1" s="1"/>
  <c r="AE133" i="1" s="1"/>
  <c r="AB134" i="1"/>
  <c r="AB135" i="1"/>
  <c r="AD135" i="1" s="1"/>
  <c r="AE135" i="1" s="1"/>
  <c r="AB136" i="1"/>
  <c r="AB137" i="1"/>
  <c r="AD137" i="1" s="1"/>
  <c r="AE137" i="1" s="1"/>
  <c r="AB138" i="1"/>
  <c r="AB139" i="1"/>
  <c r="AD139" i="1" s="1"/>
  <c r="AE139" i="1" s="1"/>
  <c r="AB140" i="1"/>
  <c r="AB141" i="1"/>
  <c r="AD141" i="1" s="1"/>
  <c r="AE141" i="1" s="1"/>
  <c r="AB142" i="1"/>
  <c r="AB143" i="1"/>
  <c r="AD143" i="1" s="1"/>
  <c r="AE143" i="1" s="1"/>
  <c r="AB144" i="1"/>
  <c r="AB145" i="1"/>
  <c r="AD145" i="1" s="1"/>
  <c r="AE145" i="1" s="1"/>
  <c r="AB146" i="1"/>
  <c r="AB147" i="1"/>
  <c r="AD147" i="1" s="1"/>
  <c r="AE147" i="1" s="1"/>
  <c r="AB148" i="1"/>
  <c r="AB149" i="1"/>
  <c r="AD149" i="1" s="1"/>
  <c r="AE149" i="1" s="1"/>
  <c r="AB150" i="1"/>
  <c r="AB151" i="1"/>
  <c r="AD151" i="1" s="1"/>
  <c r="AE151" i="1" s="1"/>
  <c r="AB152" i="1"/>
  <c r="AB153" i="1"/>
  <c r="AD153" i="1" s="1"/>
  <c r="AE153" i="1" s="1"/>
  <c r="AB154" i="1"/>
  <c r="AB155" i="1"/>
  <c r="AD155" i="1" s="1"/>
  <c r="AE155" i="1" s="1"/>
  <c r="AB156" i="1"/>
  <c r="AB131" i="1"/>
  <c r="AC128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B6" i="1"/>
  <c r="AD6" i="1" s="1"/>
  <c r="AE6" i="1" s="1"/>
  <c r="AB7" i="1"/>
  <c r="AD7" i="1" s="1"/>
  <c r="AE7" i="1" s="1"/>
  <c r="AB8" i="1"/>
  <c r="AD8" i="1" s="1"/>
  <c r="AE8" i="1" s="1"/>
  <c r="AB9" i="1"/>
  <c r="AD9" i="1" s="1"/>
  <c r="AE9" i="1" s="1"/>
  <c r="AB10" i="1"/>
  <c r="AD10" i="1" s="1"/>
  <c r="AE10" i="1" s="1"/>
  <c r="AB11" i="1"/>
  <c r="AD11" i="1" s="1"/>
  <c r="AE11" i="1" s="1"/>
  <c r="AB12" i="1"/>
  <c r="AD12" i="1" s="1"/>
  <c r="AE12" i="1" s="1"/>
  <c r="AB13" i="1"/>
  <c r="AD13" i="1" s="1"/>
  <c r="AE13" i="1" s="1"/>
  <c r="AB14" i="1"/>
  <c r="AD14" i="1" s="1"/>
  <c r="AE14" i="1" s="1"/>
  <c r="AB15" i="1"/>
  <c r="AD15" i="1" s="1"/>
  <c r="AE15" i="1" s="1"/>
  <c r="AB16" i="1"/>
  <c r="AD16" i="1" s="1"/>
  <c r="AE16" i="1" s="1"/>
  <c r="AB17" i="1"/>
  <c r="AD17" i="1" s="1"/>
  <c r="AE17" i="1" s="1"/>
  <c r="AB18" i="1"/>
  <c r="AD18" i="1" s="1"/>
  <c r="AE18" i="1" s="1"/>
  <c r="AB19" i="1"/>
  <c r="AD19" i="1" s="1"/>
  <c r="AE19" i="1" s="1"/>
  <c r="AB20" i="1"/>
  <c r="AD20" i="1" s="1"/>
  <c r="AE20" i="1" s="1"/>
  <c r="AB21" i="1"/>
  <c r="AD21" i="1" s="1"/>
  <c r="AE21" i="1" s="1"/>
  <c r="AB22" i="1"/>
  <c r="AD22" i="1" s="1"/>
  <c r="AE22" i="1" s="1"/>
  <c r="AB23" i="1"/>
  <c r="AD23" i="1" s="1"/>
  <c r="AE23" i="1" s="1"/>
  <c r="AB24" i="1"/>
  <c r="AD24" i="1" s="1"/>
  <c r="AE24" i="1" s="1"/>
  <c r="AB25" i="1"/>
  <c r="AD25" i="1" s="1"/>
  <c r="AE25" i="1" s="1"/>
  <c r="AB26" i="1"/>
  <c r="AD26" i="1" s="1"/>
  <c r="AE26" i="1" s="1"/>
  <c r="AB27" i="1"/>
  <c r="AD27" i="1" s="1"/>
  <c r="AE27" i="1" s="1"/>
  <c r="AB28" i="1"/>
  <c r="AD28" i="1" s="1"/>
  <c r="AE28" i="1" s="1"/>
  <c r="AB29" i="1"/>
  <c r="AD29" i="1" s="1"/>
  <c r="AE29" i="1" s="1"/>
  <c r="AB30" i="1"/>
  <c r="AD30" i="1" s="1"/>
  <c r="AE30" i="1" s="1"/>
  <c r="AB31" i="1"/>
  <c r="AD31" i="1" s="1"/>
  <c r="AE31" i="1" s="1"/>
  <c r="AB32" i="1"/>
  <c r="AD32" i="1" s="1"/>
  <c r="AE32" i="1" s="1"/>
  <c r="AB33" i="1"/>
  <c r="AD33" i="1" s="1"/>
  <c r="AE33" i="1" s="1"/>
  <c r="AB34" i="1"/>
  <c r="AD34" i="1" s="1"/>
  <c r="AE34" i="1" s="1"/>
  <c r="AB35" i="1"/>
  <c r="AD35" i="1" s="1"/>
  <c r="AE35" i="1" s="1"/>
  <c r="AB36" i="1"/>
  <c r="AD36" i="1" s="1"/>
  <c r="AE36" i="1" s="1"/>
  <c r="AB37" i="1"/>
  <c r="AD37" i="1" s="1"/>
  <c r="AE37" i="1" s="1"/>
  <c r="AB38" i="1"/>
  <c r="AD38" i="1" s="1"/>
  <c r="AE38" i="1" s="1"/>
  <c r="AB39" i="1"/>
  <c r="AD39" i="1" s="1"/>
  <c r="AE39" i="1" s="1"/>
  <c r="AB40" i="1"/>
  <c r="AD40" i="1" s="1"/>
  <c r="AE40" i="1" s="1"/>
  <c r="AB41" i="1"/>
  <c r="AD41" i="1" s="1"/>
  <c r="AE41" i="1" s="1"/>
  <c r="AB42" i="1"/>
  <c r="AD42" i="1" s="1"/>
  <c r="AE42" i="1" s="1"/>
  <c r="AB43" i="1"/>
  <c r="AD43" i="1" s="1"/>
  <c r="AE43" i="1" s="1"/>
  <c r="AB44" i="1"/>
  <c r="AD44" i="1" s="1"/>
  <c r="AE44" i="1" s="1"/>
  <c r="AB45" i="1"/>
  <c r="AD45" i="1" s="1"/>
  <c r="AE45" i="1" s="1"/>
  <c r="AB46" i="1"/>
  <c r="AD46" i="1" s="1"/>
  <c r="AE46" i="1" s="1"/>
  <c r="AB47" i="1"/>
  <c r="AD47" i="1" s="1"/>
  <c r="AE47" i="1" s="1"/>
  <c r="AB48" i="1"/>
  <c r="AD48" i="1" s="1"/>
  <c r="AE48" i="1" s="1"/>
  <c r="AB49" i="1"/>
  <c r="AD49" i="1" s="1"/>
  <c r="AE49" i="1" s="1"/>
  <c r="AB50" i="1"/>
  <c r="AD50" i="1" s="1"/>
  <c r="AE50" i="1" s="1"/>
  <c r="AB51" i="1"/>
  <c r="AD51" i="1" s="1"/>
  <c r="AE51" i="1" s="1"/>
  <c r="AB52" i="1"/>
  <c r="AD52" i="1" s="1"/>
  <c r="AE52" i="1" s="1"/>
  <c r="AB53" i="1"/>
  <c r="AD53" i="1" s="1"/>
  <c r="AE53" i="1" s="1"/>
  <c r="AB54" i="1"/>
  <c r="AD54" i="1" s="1"/>
  <c r="AE54" i="1" s="1"/>
  <c r="AB55" i="1"/>
  <c r="AD55" i="1" s="1"/>
  <c r="AE55" i="1" s="1"/>
  <c r="AB56" i="1"/>
  <c r="AD56" i="1" s="1"/>
  <c r="AE56" i="1" s="1"/>
  <c r="AB57" i="1"/>
  <c r="AD57" i="1" s="1"/>
  <c r="AE57" i="1" s="1"/>
  <c r="AB58" i="1"/>
  <c r="AD58" i="1" s="1"/>
  <c r="AE58" i="1" s="1"/>
  <c r="AB59" i="1"/>
  <c r="AD59" i="1" s="1"/>
  <c r="AE59" i="1" s="1"/>
  <c r="AB60" i="1"/>
  <c r="AD60" i="1" s="1"/>
  <c r="AE60" i="1" s="1"/>
  <c r="AB61" i="1"/>
  <c r="AD61" i="1" s="1"/>
  <c r="AE61" i="1" s="1"/>
  <c r="AB62" i="1"/>
  <c r="AD62" i="1" s="1"/>
  <c r="AE62" i="1" s="1"/>
  <c r="AB63" i="1"/>
  <c r="AB64" i="1"/>
  <c r="AD64" i="1" s="1"/>
  <c r="AE64" i="1" s="1"/>
  <c r="AB65" i="1"/>
  <c r="AD65" i="1" s="1"/>
  <c r="AE65" i="1" s="1"/>
  <c r="AB66" i="1"/>
  <c r="AD66" i="1" s="1"/>
  <c r="AE66" i="1" s="1"/>
  <c r="AB67" i="1"/>
  <c r="AD67" i="1" s="1"/>
  <c r="AE67" i="1" s="1"/>
  <c r="AB68" i="1"/>
  <c r="AD68" i="1" s="1"/>
  <c r="AE68" i="1" s="1"/>
  <c r="AB69" i="1"/>
  <c r="AD69" i="1" s="1"/>
  <c r="AE69" i="1" s="1"/>
  <c r="AB70" i="1"/>
  <c r="AD70" i="1" s="1"/>
  <c r="AE70" i="1" s="1"/>
  <c r="AB71" i="1"/>
  <c r="AD71" i="1" s="1"/>
  <c r="AE71" i="1" s="1"/>
  <c r="AB72" i="1"/>
  <c r="AD72" i="1" s="1"/>
  <c r="AE72" i="1" s="1"/>
  <c r="AB73" i="1"/>
  <c r="AD73" i="1" s="1"/>
  <c r="AE73" i="1" s="1"/>
  <c r="AB74" i="1"/>
  <c r="AD74" i="1" s="1"/>
  <c r="AE74" i="1" s="1"/>
  <c r="AB75" i="1"/>
  <c r="AD75" i="1" s="1"/>
  <c r="AE75" i="1" s="1"/>
  <c r="AB76" i="1"/>
  <c r="AD76" i="1" s="1"/>
  <c r="AE76" i="1" s="1"/>
  <c r="AB77" i="1"/>
  <c r="AD77" i="1" s="1"/>
  <c r="AE77" i="1" s="1"/>
  <c r="AB78" i="1"/>
  <c r="AD78" i="1" s="1"/>
  <c r="AE78" i="1" s="1"/>
  <c r="AB79" i="1"/>
  <c r="AD79" i="1" s="1"/>
  <c r="AE79" i="1" s="1"/>
  <c r="AB80" i="1"/>
  <c r="AD80" i="1" s="1"/>
  <c r="AE80" i="1" s="1"/>
  <c r="AB81" i="1"/>
  <c r="AD81" i="1" s="1"/>
  <c r="AE81" i="1" s="1"/>
  <c r="AB82" i="1"/>
  <c r="AD82" i="1" s="1"/>
  <c r="AE82" i="1" s="1"/>
  <c r="AB83" i="1"/>
  <c r="AD83" i="1" s="1"/>
  <c r="AE83" i="1" s="1"/>
  <c r="AB84" i="1"/>
  <c r="AD84" i="1" s="1"/>
  <c r="AE84" i="1" s="1"/>
  <c r="AB85" i="1"/>
  <c r="AD85" i="1" s="1"/>
  <c r="AE85" i="1" s="1"/>
  <c r="AB86" i="1"/>
  <c r="AD86" i="1" s="1"/>
  <c r="AE86" i="1" s="1"/>
  <c r="AB87" i="1"/>
  <c r="AD87" i="1" s="1"/>
  <c r="AE87" i="1" s="1"/>
  <c r="AB88" i="1"/>
  <c r="AD88" i="1" s="1"/>
  <c r="AE88" i="1" s="1"/>
  <c r="AB89" i="1"/>
  <c r="AD89" i="1" s="1"/>
  <c r="AE89" i="1" s="1"/>
  <c r="AB90" i="1"/>
  <c r="AD90" i="1" s="1"/>
  <c r="AE90" i="1" s="1"/>
  <c r="AB91" i="1"/>
  <c r="AD91" i="1" s="1"/>
  <c r="AE91" i="1" s="1"/>
  <c r="AB92" i="1"/>
  <c r="AD92" i="1" s="1"/>
  <c r="AE92" i="1" s="1"/>
  <c r="AB93" i="1"/>
  <c r="AD93" i="1" s="1"/>
  <c r="AE93" i="1" s="1"/>
  <c r="AB94" i="1"/>
  <c r="AD94" i="1" s="1"/>
  <c r="AE94" i="1" s="1"/>
  <c r="AB95" i="1"/>
  <c r="AD95" i="1" s="1"/>
  <c r="AE95" i="1" s="1"/>
  <c r="AB96" i="1"/>
  <c r="AD96" i="1" s="1"/>
  <c r="AE96" i="1" s="1"/>
  <c r="AB97" i="1"/>
  <c r="AD97" i="1" s="1"/>
  <c r="AE97" i="1" s="1"/>
  <c r="AB98" i="1"/>
  <c r="AD98" i="1" s="1"/>
  <c r="AE98" i="1" s="1"/>
  <c r="AB99" i="1"/>
  <c r="AD99" i="1" s="1"/>
  <c r="AE99" i="1" s="1"/>
  <c r="AB100" i="1"/>
  <c r="AD100" i="1" s="1"/>
  <c r="AE100" i="1" s="1"/>
  <c r="AB101" i="1"/>
  <c r="AD101" i="1" s="1"/>
  <c r="AE101" i="1" s="1"/>
  <c r="AB102" i="1"/>
  <c r="AD102" i="1" s="1"/>
  <c r="AE102" i="1" s="1"/>
  <c r="AB103" i="1"/>
  <c r="AD103" i="1" s="1"/>
  <c r="AE103" i="1" s="1"/>
  <c r="AB104" i="1"/>
  <c r="AD104" i="1" s="1"/>
  <c r="AE104" i="1" s="1"/>
  <c r="AB105" i="1"/>
  <c r="AD105" i="1" s="1"/>
  <c r="AE105" i="1" s="1"/>
  <c r="AB106" i="1"/>
  <c r="AD106" i="1" s="1"/>
  <c r="AE106" i="1" s="1"/>
  <c r="AB107" i="1"/>
  <c r="AD107" i="1" s="1"/>
  <c r="AE107" i="1" s="1"/>
  <c r="AB108" i="1"/>
  <c r="AD108" i="1" s="1"/>
  <c r="AE108" i="1" s="1"/>
  <c r="AB109" i="1"/>
  <c r="AD109" i="1" s="1"/>
  <c r="AE109" i="1" s="1"/>
  <c r="AB110" i="1"/>
  <c r="AD110" i="1" s="1"/>
  <c r="AE110" i="1" s="1"/>
  <c r="AB111" i="1"/>
  <c r="AD111" i="1" s="1"/>
  <c r="AE111" i="1" s="1"/>
  <c r="AB112" i="1"/>
  <c r="AD112" i="1" s="1"/>
  <c r="AE112" i="1" s="1"/>
  <c r="AB113" i="1"/>
  <c r="AD113" i="1" s="1"/>
  <c r="AE113" i="1" s="1"/>
  <c r="AB114" i="1"/>
  <c r="AD114" i="1" s="1"/>
  <c r="AE114" i="1" s="1"/>
  <c r="AB115" i="1"/>
  <c r="AD115" i="1" s="1"/>
  <c r="AE115" i="1" s="1"/>
  <c r="AB116" i="1"/>
  <c r="AD116" i="1" s="1"/>
  <c r="AE116" i="1" s="1"/>
  <c r="AB117" i="1"/>
  <c r="AD117" i="1" s="1"/>
  <c r="AE117" i="1" s="1"/>
  <c r="AB118" i="1"/>
  <c r="AD118" i="1" s="1"/>
  <c r="AE118" i="1" s="1"/>
  <c r="AB119" i="1"/>
  <c r="AD119" i="1" s="1"/>
  <c r="AE119" i="1" s="1"/>
  <c r="AB120" i="1"/>
  <c r="AD120" i="1" s="1"/>
  <c r="AE120" i="1" s="1"/>
  <c r="AB121" i="1"/>
  <c r="AD121" i="1" s="1"/>
  <c r="AE121" i="1" s="1"/>
  <c r="AB122" i="1"/>
  <c r="AD122" i="1" s="1"/>
  <c r="AE122" i="1" s="1"/>
  <c r="AB123" i="1"/>
  <c r="AD123" i="1" s="1"/>
  <c r="AE123" i="1" s="1"/>
  <c r="AB124" i="1"/>
  <c r="AD124" i="1" s="1"/>
  <c r="AE124" i="1" s="1"/>
  <c r="AB125" i="1"/>
  <c r="AD125" i="1" s="1"/>
  <c r="AE125" i="1" s="1"/>
  <c r="AB126" i="1"/>
  <c r="AD126" i="1" s="1"/>
  <c r="AE126" i="1" s="1"/>
  <c r="AB127" i="1"/>
  <c r="AD127" i="1" s="1"/>
  <c r="AE127" i="1" s="1"/>
  <c r="AB128" i="1"/>
  <c r="AD128" i="1" s="1"/>
  <c r="AE128" i="1" s="1"/>
  <c r="AB5" i="1"/>
  <c r="AD5" i="1" s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H157" i="1"/>
  <c r="I129" i="1"/>
  <c r="I159" i="1" s="1"/>
  <c r="J129" i="1"/>
  <c r="J159" i="1" s="1"/>
  <c r="K129" i="1"/>
  <c r="K159" i="1" s="1"/>
  <c r="L129" i="1"/>
  <c r="L159" i="1" s="1"/>
  <c r="M129" i="1"/>
  <c r="M159" i="1" s="1"/>
  <c r="N129" i="1"/>
  <c r="N159" i="1" s="1"/>
  <c r="O129" i="1"/>
  <c r="O159" i="1" s="1"/>
  <c r="P129" i="1"/>
  <c r="P159" i="1" s="1"/>
  <c r="Q129" i="1"/>
  <c r="Q159" i="1" s="1"/>
  <c r="R129" i="1"/>
  <c r="R159" i="1" s="1"/>
  <c r="S129" i="1"/>
  <c r="S159" i="1" s="1"/>
  <c r="T129" i="1"/>
  <c r="T159" i="1" s="1"/>
  <c r="U129" i="1"/>
  <c r="U159" i="1" s="1"/>
  <c r="V129" i="1"/>
  <c r="V159" i="1" s="1"/>
  <c r="W129" i="1"/>
  <c r="W159" i="1" s="1"/>
  <c r="X129" i="1"/>
  <c r="X159" i="1" s="1"/>
  <c r="Y129" i="1"/>
  <c r="Y159" i="1" s="1"/>
  <c r="Z129" i="1"/>
  <c r="Z159" i="1" s="1"/>
  <c r="AA129" i="1"/>
  <c r="AA159" i="1" s="1"/>
  <c r="H129" i="1"/>
  <c r="H159" i="1" s="1"/>
  <c r="J46" i="4" l="1"/>
  <c r="J33" i="4"/>
  <c r="J16" i="4"/>
  <c r="L35" i="4"/>
  <c r="L46" i="4" s="1"/>
  <c r="K46" i="4"/>
  <c r="L18" i="4"/>
  <c r="L33" i="4" s="1"/>
  <c r="L47" i="4" s="1"/>
  <c r="K33" i="4"/>
  <c r="K47" i="4" s="1"/>
  <c r="K3" i="4"/>
  <c r="I46" i="4"/>
  <c r="H47" i="4"/>
  <c r="H49" i="4" s="1"/>
  <c r="I33" i="4"/>
  <c r="I47" i="4" s="1"/>
  <c r="I49" i="4" s="1"/>
  <c r="H36" i="5"/>
  <c r="H50" i="5" s="1"/>
  <c r="I18" i="5"/>
  <c r="J18" i="5" s="1"/>
  <c r="K18" i="5" s="1"/>
  <c r="G50" i="5"/>
  <c r="Q34" i="3"/>
  <c r="AC33" i="2"/>
  <c r="AC35" i="2" s="1"/>
  <c r="AB26" i="2"/>
  <c r="AC26" i="2" s="1"/>
  <c r="AC6" i="2"/>
  <c r="AB33" i="2"/>
  <c r="AB35" i="2" s="1"/>
  <c r="AC29" i="2"/>
  <c r="AB31" i="2"/>
  <c r="AC31" i="2" s="1"/>
  <c r="AA26" i="2"/>
  <c r="AA35" i="2" s="1"/>
  <c r="AD156" i="1"/>
  <c r="AE156" i="1" s="1"/>
  <c r="AD152" i="1"/>
  <c r="AE152" i="1" s="1"/>
  <c r="AD148" i="1"/>
  <c r="AE148" i="1" s="1"/>
  <c r="AD144" i="1"/>
  <c r="AE144" i="1" s="1"/>
  <c r="AD140" i="1"/>
  <c r="AE140" i="1" s="1"/>
  <c r="AD136" i="1"/>
  <c r="AE136" i="1" s="1"/>
  <c r="AD132" i="1"/>
  <c r="AE132" i="1" s="1"/>
  <c r="AD154" i="1"/>
  <c r="AE154" i="1" s="1"/>
  <c r="AD150" i="1"/>
  <c r="AE150" i="1" s="1"/>
  <c r="AD146" i="1"/>
  <c r="AE146" i="1" s="1"/>
  <c r="AD142" i="1"/>
  <c r="AE142" i="1" s="1"/>
  <c r="AD138" i="1"/>
  <c r="AE138" i="1" s="1"/>
  <c r="AD134" i="1"/>
  <c r="AE134" i="1" s="1"/>
  <c r="AE5" i="1"/>
  <c r="AC129" i="1"/>
  <c r="AC157" i="1"/>
  <c r="AB157" i="1"/>
  <c r="AB129" i="1"/>
  <c r="AD63" i="1"/>
  <c r="AE63" i="1" s="1"/>
  <c r="AD131" i="1"/>
  <c r="J47" i="4" l="1"/>
  <c r="J49" i="4" s="1"/>
  <c r="L3" i="4"/>
  <c r="L16" i="4" s="1"/>
  <c r="L49" i="4" s="1"/>
  <c r="K16" i="4"/>
  <c r="K49" i="4" s="1"/>
  <c r="I50" i="5"/>
  <c r="J50" i="5" s="1"/>
  <c r="K50" i="5" s="1"/>
  <c r="I36" i="5"/>
  <c r="J36" i="5" s="1"/>
  <c r="K36" i="5" s="1"/>
  <c r="AB159" i="1"/>
  <c r="AC159" i="1"/>
  <c r="AD129" i="1"/>
  <c r="AE129" i="1"/>
  <c r="AE131" i="1"/>
  <c r="AE157" i="1" s="1"/>
  <c r="AD157" i="1"/>
  <c r="AE159" i="1" l="1"/>
  <c r="AD159" i="1"/>
</calcChain>
</file>

<file path=xl/comments1.xml><?xml version="1.0" encoding="utf-8"?>
<comments xmlns="http://schemas.openxmlformats.org/spreadsheetml/2006/main">
  <authors>
    <author>PROAD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PROAD:</t>
        </r>
        <r>
          <rPr>
            <sz val="9"/>
            <color indexed="81"/>
            <rFont val="Tahoma"/>
            <family val="2"/>
          </rPr>
          <t xml:space="preserve">
Inclusive arrecadaçáo própria
</t>
        </r>
      </text>
    </comment>
  </commentList>
</comments>
</file>

<file path=xl/sharedStrings.xml><?xml version="1.0" encoding="utf-8"?>
<sst xmlns="http://schemas.openxmlformats.org/spreadsheetml/2006/main" count="1939" uniqueCount="276">
  <si>
    <t>Grupo Despesa</t>
  </si>
  <si>
    <t>Ação Governo</t>
  </si>
  <si>
    <t>Natureza Despesa</t>
  </si>
  <si>
    <t>JAN/2020</t>
  </si>
  <si>
    <t>FEV/2020</t>
  </si>
  <si>
    <t>MAR/2020</t>
  </si>
  <si>
    <t>ABR/2020</t>
  </si>
  <si>
    <t>MAI/2020</t>
  </si>
  <si>
    <t>JUN/2020</t>
  </si>
  <si>
    <t>JUL/2020</t>
  </si>
  <si>
    <t>AGO/2020</t>
  </si>
  <si>
    <t>SET/2020</t>
  </si>
  <si>
    <t>OUT/2020</t>
  </si>
  <si>
    <t>31</t>
  </si>
  <si>
    <t>44</t>
  </si>
  <si>
    <t>3</t>
  </si>
  <si>
    <t>OUTRAS DESPESAS CORRENTES</t>
  </si>
  <si>
    <t>00OQ</t>
  </si>
  <si>
    <t>CONTRIBUICOES A ORGANISMOS INTERNACIONAIS SEM EXIGENCIA DE P</t>
  </si>
  <si>
    <t>338039</t>
  </si>
  <si>
    <t>OUTROS SERVICOS DE TERCEIROS-PESSOA JURIDICA</t>
  </si>
  <si>
    <t>27</t>
  </si>
  <si>
    <t>CPLP-COMUNIDADE P/PAISES DE LINGUA PORTUGUESA</t>
  </si>
  <si>
    <t>00PW</t>
  </si>
  <si>
    <t>CONTRIBUICOES A ENTIDADES NACIONAIS SEM EXIGENCIA DE PROGRAM</t>
  </si>
  <si>
    <t>335047</t>
  </si>
  <si>
    <t>OBRIGACOES TRIBUTARIAS E CONTRIBUTIVAS</t>
  </si>
  <si>
    <t>8</t>
  </si>
  <si>
    <t>ENTIDADES REPRESENTATIVAS DE CLASSE</t>
  </si>
  <si>
    <t>339093</t>
  </si>
  <si>
    <t>INDENIZACOES E RESTITUICOES</t>
  </si>
  <si>
    <t>20RL</t>
  </si>
  <si>
    <t>FUNCIONAMENTO DAS INSTITUICOES DA REDE FEDERAL DE EDUCACAO P</t>
  </si>
  <si>
    <t>339014</t>
  </si>
  <si>
    <t>DIARIAS - PESSOAL CIVIL</t>
  </si>
  <si>
    <t>14</t>
  </si>
  <si>
    <t>DIARIAS NO PAIS</t>
  </si>
  <si>
    <t>339018</t>
  </si>
  <si>
    <t>AUXILIO FINANCEIRO A ESTUDANTES</t>
  </si>
  <si>
    <t>4</t>
  </si>
  <si>
    <t>AUXILIOS PARA DESENV. DE ESTUDOS E PESQUISAS</t>
  </si>
  <si>
    <t>1</t>
  </si>
  <si>
    <t>BOLSAS DE ESTUDO NO PAIS</t>
  </si>
  <si>
    <t>339020</t>
  </si>
  <si>
    <t>AUXILIO FINANCEIRO A PESQUISADORES</t>
  </si>
  <si>
    <t>AUXILIO A PESQUISADORES</t>
  </si>
  <si>
    <t>339030</t>
  </si>
  <si>
    <t>MATERIAL DE CONSUMO</t>
  </si>
  <si>
    <t>6</t>
  </si>
  <si>
    <t>ALIMENTOS PARA ANIMAIS</t>
  </si>
  <si>
    <t>ANIMAIS PARA PESQUISA E ABATE</t>
  </si>
  <si>
    <t>COMBUSTIVEIS E LUBRIF. P/ OUTRAS FINALIDADES</t>
  </si>
  <si>
    <t>COMBUSTIVEIS E LUBRIFICANTES AUTOMOTIVOS</t>
  </si>
  <si>
    <t>42</t>
  </si>
  <si>
    <t>FERRAMENTAS</t>
  </si>
  <si>
    <t>GAS E OUTROS MATERIAIS ENGARRAFADOS</t>
  </si>
  <si>
    <t>7</t>
  </si>
  <si>
    <t>GENEROS DE ALIMENTACAO</t>
  </si>
  <si>
    <t>18</t>
  </si>
  <si>
    <t>MATERIAIS E MEDICAMENTOS P/ USO VETERINARIO</t>
  </si>
  <si>
    <t>40</t>
  </si>
  <si>
    <t>MATERIAL BIOLOGICO</t>
  </si>
  <si>
    <t>19</t>
  </si>
  <si>
    <t>MATERIAL DE ACONDICIONAMENTO E EMBALAGEM</t>
  </si>
  <si>
    <t>21</t>
  </si>
  <si>
    <t>MATERIAL DE COPA E COZINHA</t>
  </si>
  <si>
    <t>12</t>
  </si>
  <si>
    <t>MATERIAL DE COUDELARIA OU DE USO ZOOTECNICO</t>
  </si>
  <si>
    <t>16</t>
  </si>
  <si>
    <t>MATERIAL DE EXPEDIENTE</t>
  </si>
  <si>
    <t>22</t>
  </si>
  <si>
    <t>MATERIAL DE LIMPEZA E PROD. DE HIGIENIZACAO</t>
  </si>
  <si>
    <t>MATERIAL DE MANOBRA E PATRULHAMENTO</t>
  </si>
  <si>
    <t>28</t>
  </si>
  <si>
    <t>MATERIAL DE PROTECAO E SEGURANCA</t>
  </si>
  <si>
    <t>MATERIAL DE SINALIZACAO VISUAL E OUTROS</t>
  </si>
  <si>
    <t>17</t>
  </si>
  <si>
    <t>MATERIAL DE TIC - MATERIAL DE CONSUMO</t>
  </si>
  <si>
    <t>MATERIAL EDUCATIVO E ESPORTIVO</t>
  </si>
  <si>
    <t>26</t>
  </si>
  <si>
    <t>MATERIAL ELETRICO E ELETRONICO</t>
  </si>
  <si>
    <t>9</t>
  </si>
  <si>
    <t>MATERIAL FARMACOLOGICO</t>
  </si>
  <si>
    <t>36</t>
  </si>
  <si>
    <t>MATERIAL HOSPITALAR</t>
  </si>
  <si>
    <t>35</t>
  </si>
  <si>
    <t>MATERIAL LABORATORIAL</t>
  </si>
  <si>
    <t>10</t>
  </si>
  <si>
    <t>MATERIAL ODONTOLOGICO</t>
  </si>
  <si>
    <t>29</t>
  </si>
  <si>
    <t>MATERIAL P/ AUDIO, VIDEO E FOTO</t>
  </si>
  <si>
    <t>15</t>
  </si>
  <si>
    <t>MATERIAL P/ FESTIVIDADES E HOMENAGENS</t>
  </si>
  <si>
    <t>24</t>
  </si>
  <si>
    <t>MATERIAL P/ MANUT.DE BENS IMOVEIS/INSTALACOES</t>
  </si>
  <si>
    <t>25</t>
  </si>
  <si>
    <t>MATERIAL P/ MANUTENCAO DE BENS MOVEIS</t>
  </si>
  <si>
    <t>41</t>
  </si>
  <si>
    <t>MATERIAL P/ UTILIZACAO EM GRAFICA</t>
  </si>
  <si>
    <t>30</t>
  </si>
  <si>
    <t>MATERIAL PARA COMUNICACOES</t>
  </si>
  <si>
    <t>11</t>
  </si>
  <si>
    <t>MATERIAL QUIMICO</t>
  </si>
  <si>
    <t>45</t>
  </si>
  <si>
    <t>MATERIAL TECNICO P/ SELECAO E TREINAMENTO</t>
  </si>
  <si>
    <t>SEMENTES, MUDAS DE PLANTAS E INSUMOS</t>
  </si>
  <si>
    <t>23</t>
  </si>
  <si>
    <t>UNIFORMES, TECIDOS E AVIAMENTOS</t>
  </si>
  <si>
    <t>339033</t>
  </si>
  <si>
    <t>PASSAGENS E DESPESAS COM LOCOMOCAO</t>
  </si>
  <si>
    <t>5</t>
  </si>
  <si>
    <t>LOCOMOCAO URBANA</t>
  </si>
  <si>
    <t>PASSAGENS PARA O PAIS</t>
  </si>
  <si>
    <t>TRANSPORTE DE SERVIDORES</t>
  </si>
  <si>
    <t>339036</t>
  </si>
  <si>
    <t>OUTROS SERVICOS DE TERCEIROS - PESSOA FISICA</t>
  </si>
  <si>
    <t>2</t>
  </si>
  <si>
    <t>DIARIAS A COLABORADORES EVENTUAIS NO PAIS</t>
  </si>
  <si>
    <t>ESTAGIARIOS</t>
  </si>
  <si>
    <t>GRATIFICACAO POR ENCARGO DE CURSO E CONCURSO - GECC</t>
  </si>
  <si>
    <t>SERV. DE APOIO ADMIN., TECNICO E OPERACIONAL</t>
  </si>
  <si>
    <t>33</t>
  </si>
  <si>
    <t>SERVICOS DE SELECAO E TREINAMENTO</t>
  </si>
  <si>
    <t>SERVICOS TECNICOS PROFISSIONAIS</t>
  </si>
  <si>
    <t>339037</t>
  </si>
  <si>
    <t>LOCACAO DE MAO-DE-OBRA</t>
  </si>
  <si>
    <t>APOIO ADMINISTRATIVO, TECNICO E OPERACIONAL</t>
  </si>
  <si>
    <t>LIMPEZA E CONSERVACAO</t>
  </si>
  <si>
    <t>MANUTENCAO E CONSERVACAO DE BENS IMOVEIS</t>
  </si>
  <si>
    <t>99</t>
  </si>
  <si>
    <t>OUTRAS LOCACOES DE MAO DE OBRA</t>
  </si>
  <si>
    <t>SERVICOS DE COPA E COZINHA</t>
  </si>
  <si>
    <t>VIGILANCIA OSTENSIVA</t>
  </si>
  <si>
    <t>339039</t>
  </si>
  <si>
    <t>OUTROS SERVICOS DE TERCEIROS - PESSOA JURIDICA</t>
  </si>
  <si>
    <t>ASSINATURAS DE PERIODICOS E ANUIDADES</t>
  </si>
  <si>
    <t>CONDOMINIOS</t>
  </si>
  <si>
    <t>DESCONTOS FINANCEIROS CONCEDIDOS</t>
  </si>
  <si>
    <t>DIREITOS AUTORAIS</t>
  </si>
  <si>
    <t>EXPOSICOES, CONGRESSOS E CONFERENCIAS</t>
  </si>
  <si>
    <t>FESTIVIDADES E HOMENAGENS</t>
  </si>
  <si>
    <t>FORNECIMENTO DE ALIMENTACAO</t>
  </si>
  <si>
    <t>74</t>
  </si>
  <si>
    <t>FRETES E TRANSPORTES DE ENCOMENDAS</t>
  </si>
  <si>
    <t>80</t>
  </si>
  <si>
    <t>HOSPEDAGENS</t>
  </si>
  <si>
    <t>78</t>
  </si>
  <si>
    <t>LOCACAO BENS MOV. OUT.NATUREZAS E INTANGIVEIS</t>
  </si>
  <si>
    <t>LOCACAO DE IMOVEIS</t>
  </si>
  <si>
    <t>LOCACAO DE MAQUINAS E EQUIPAMENTOS</t>
  </si>
  <si>
    <t>MANUT. E CONSERV. DE MAQUINAS E EQUIPAMENTOS</t>
  </si>
  <si>
    <t>20</t>
  </si>
  <si>
    <t>MANUT.E CONS.DE B.MOVEIS DE OUTRAS NATUREZAS</t>
  </si>
  <si>
    <t>MANUTENCAO E CONSERV. DE BENS IMOVEIS</t>
  </si>
  <si>
    <t>MANUTENCAO E CONSERV. DE VEICULOS</t>
  </si>
  <si>
    <t>69</t>
  </si>
  <si>
    <t>SEGUROS EM GERAL</t>
  </si>
  <si>
    <t>79</t>
  </si>
  <si>
    <t>48</t>
  </si>
  <si>
    <t>SERVICO DE SELECAO E TREINAMENTO</t>
  </si>
  <si>
    <t>SERVICOS DE AGUA E ESGOTO</t>
  </si>
  <si>
    <t>51</t>
  </si>
  <si>
    <t>SERVICOS DE ANALISES E PESQUISAS CIENTIFICAS</t>
  </si>
  <si>
    <t>65</t>
  </si>
  <si>
    <t>SERVICOS DE APOIO AO ENSINO</t>
  </si>
  <si>
    <t>47</t>
  </si>
  <si>
    <t>SERVICOS DE COMUNICACAO EM GERAL</t>
  </si>
  <si>
    <t>82</t>
  </si>
  <si>
    <t>SERVICOS DE CONTROLE AMBIENTAL</t>
  </si>
  <si>
    <t>83</t>
  </si>
  <si>
    <t>SERVICOS DE COPIAS E REPRODUCAO DE DOCUMENTOS</t>
  </si>
  <si>
    <t>43</t>
  </si>
  <si>
    <t>SERVICOS DE ENERGIA ELETRICA</t>
  </si>
  <si>
    <t>SERVICOS DE ESTACIONAMENTO DE VEICULOS</t>
  </si>
  <si>
    <t>62</t>
  </si>
  <si>
    <t>SERVICOS DE PRODUCAO INDUSTRIAL</t>
  </si>
  <si>
    <t>92</t>
  </si>
  <si>
    <t>SERVICOS DE PUBLICIDADE INSTITUCIONAL</t>
  </si>
  <si>
    <t>90</t>
  </si>
  <si>
    <t>SERVICOS DE PUBLICIDADE LEGAL</t>
  </si>
  <si>
    <t>58</t>
  </si>
  <si>
    <t>SERVICOS DE TELECOMUNICACOES</t>
  </si>
  <si>
    <t>46</t>
  </si>
  <si>
    <t>SERVICOS DOMESTICOS</t>
  </si>
  <si>
    <t>63</t>
  </si>
  <si>
    <t>SERVICOS GRAFICOS E EDITORIAIS</t>
  </si>
  <si>
    <t>TAXA DE ADMINISTRACAO</t>
  </si>
  <si>
    <t>77</t>
  </si>
  <si>
    <t>VIGILANCIA OSTENSIVA/MONITORADA/RASTREAMENTO</t>
  </si>
  <si>
    <t>339040</t>
  </si>
  <si>
    <t>SERVICOS DE TECNOLOGIA DA INFORMACAO E COMUNICACAO - PJ</t>
  </si>
  <si>
    <t>13</t>
  </si>
  <si>
    <t>COMUNICACAO DE DADOS E REDES EM GERAL</t>
  </si>
  <si>
    <t>DIGITALIZACAO/INDEXACAO DE DOCUMENTOS</t>
  </si>
  <si>
    <t>EMISSAO DE CERTIFICADOS DIGITAIS</t>
  </si>
  <si>
    <t>MANUTENCAO CORRETIVA/ADAPTATIVA E SUSTENTACAO SOFTWARES</t>
  </si>
  <si>
    <t>MANUTENCAO E CONSERVACAO DE EQUIPAMENTOS DE TIC</t>
  </si>
  <si>
    <t>OUTSOURCING DE IMPRESSAO</t>
  </si>
  <si>
    <t>TELEFONIA FIXA E MOVEL - PACOTE DE COMUNICACAO DE DADOS</t>
  </si>
  <si>
    <t>339047</t>
  </si>
  <si>
    <t>CONTRIB.PREVIDENCIARIAS-SERVICOS DE TERCEIROS</t>
  </si>
  <si>
    <t>CONTRIBUICAO P/ CUSTEIO DE ILUMINACAO PUBLICA</t>
  </si>
  <si>
    <t>CONTRIBUICAO P/ O PIS/PASEP</t>
  </si>
  <si>
    <t>JUROS</t>
  </si>
  <si>
    <t>MULTAS DEDUTIVEIS</t>
  </si>
  <si>
    <t>TAXAS</t>
  </si>
  <si>
    <t>339048</t>
  </si>
  <si>
    <t>OUTROS AUXILIOS FINANCEIROS A PESSOA FISICA</t>
  </si>
  <si>
    <t>AUXILIO A PESSOAS FISICAS</t>
  </si>
  <si>
    <t>339092</t>
  </si>
  <si>
    <t>DESPESAS DE EXERCICIOS ANTERIORES</t>
  </si>
  <si>
    <t>39</t>
  </si>
  <si>
    <t>OUTROS SERVICOS DE TERCEIROS - PJ</t>
  </si>
  <si>
    <t>INDENIZACAO DE TRANSPORTE - PESSOAL CIVIL</t>
  </si>
  <si>
    <t>RESSARCIMENTO DE PASSAGENS E DESP.C/LOCOMOCAO</t>
  </si>
  <si>
    <t>RESTITUICOES</t>
  </si>
  <si>
    <t>339139</t>
  </si>
  <si>
    <t>OUTROS SERVICOS DE TERCEIROS - PESSOA JURIDICA (INTRA)</t>
  </si>
  <si>
    <t>339147</t>
  </si>
  <si>
    <t>OBRIG.TRIBUT.E CONTRIB-OP.INTRA-ORCAMENTARIAS</t>
  </si>
  <si>
    <t>MULTAS INDEDUTIVEIS</t>
  </si>
  <si>
    <t>216H</t>
  </si>
  <si>
    <t>AJUDA DE CUSTO PARA MORADIA OU AUXILIO-MORADIA A AGENTES PUB</t>
  </si>
  <si>
    <t>INDENIZACAO DE MORADIA - PESSOAL CIVIL</t>
  </si>
  <si>
    <t>2994</t>
  </si>
  <si>
    <t>ASSISTENCIA AOS ESTUDANTES DAS INSTITUICOES FEDERAIS DE EDUC</t>
  </si>
  <si>
    <t>50</t>
  </si>
  <si>
    <t>SERV.MEDICO-HOSPITAL.,ODONTOL.E LABORATORIAIS</t>
  </si>
  <si>
    <t>4572</t>
  </si>
  <si>
    <t>CAPACITACAO DE SERVIDORES PUBLICOS FEDERAIS EM PROCESSO DE Q</t>
  </si>
  <si>
    <t xml:space="preserve">DESPESAS LIQUIDADAS </t>
  </si>
  <si>
    <t>RPNP LIQUIDADOS</t>
  </si>
  <si>
    <t>TOTAL</t>
  </si>
  <si>
    <t>TOTAL LIQUIDADO</t>
  </si>
  <si>
    <t>MÉDIA LIQUIDAÇÃO</t>
  </si>
  <si>
    <t>MÉDIA</t>
  </si>
  <si>
    <t>Nat. Despesas</t>
  </si>
  <si>
    <t>PROJEÇÃO</t>
  </si>
  <si>
    <t>CREDITO DISPONIVEL</t>
  </si>
  <si>
    <t xml:space="preserve">DESPESAS EMPENHADAS </t>
  </si>
  <si>
    <t>INVESTIMENTOS</t>
  </si>
  <si>
    <t>154628</t>
  </si>
  <si>
    <t>INST.FEDERAL FARROUPILHA CAMPUS JAGUARI</t>
  </si>
  <si>
    <t>155081</t>
  </si>
  <si>
    <t>INST.FED.FARROUPILHA/CAMPUS SANTO ANGELO</t>
  </si>
  <si>
    <t>155570</t>
  </si>
  <si>
    <t>CAMPUS FREDERICO WESTPHALEN</t>
  </si>
  <si>
    <t>158127</t>
  </si>
  <si>
    <t>INST.FED.DE EDUC.,CIENC.E TEC.FARROUPILHA</t>
  </si>
  <si>
    <t>158266</t>
  </si>
  <si>
    <t>INST.FED.FARROUPILHA/CAMPUS SANTO AUGUSTO</t>
  </si>
  <si>
    <t>158267</t>
  </si>
  <si>
    <t>INST.FED.FARROUPILHA/CAMPUS DE ALEGRETE</t>
  </si>
  <si>
    <t>158268</t>
  </si>
  <si>
    <t>INST.FED.FARROUPILHA/CAMPUS SAO VICENTE SUL</t>
  </si>
  <si>
    <t>158269</t>
  </si>
  <si>
    <t>INST.FED.FARROUPILHA/CAMPUS JULIO CASTILHOS</t>
  </si>
  <si>
    <t>158503</t>
  </si>
  <si>
    <t>INSTITUTO FEDERAL FARROUPILH CAMPUS SAO BORJA</t>
  </si>
  <si>
    <t>158504</t>
  </si>
  <si>
    <t>INST.FED.FARROUPILHA/CAMPUS DE SANTA ROSA</t>
  </si>
  <si>
    <t>158505</t>
  </si>
  <si>
    <t>INST.FED.FARROUPILHA CAMPUS PANAMBI</t>
  </si>
  <si>
    <t>Total Investimento</t>
  </si>
  <si>
    <t>Total Funcionamento</t>
  </si>
  <si>
    <t>Total Assistência</t>
  </si>
  <si>
    <t>Total Custeio</t>
  </si>
  <si>
    <t>Total Custeio + Investimento</t>
  </si>
  <si>
    <t>DESPESAS LIQUIDADAS</t>
  </si>
  <si>
    <t>20RG</t>
  </si>
  <si>
    <t>REESTRUTURACAO E MODERNIZACAO DAS INSTITUICOES DA REDE FEDER</t>
  </si>
  <si>
    <t>153164</t>
  </si>
  <si>
    <t>UNIVERSIDADE FEDERAL DE SANTA MARIA</t>
  </si>
  <si>
    <t xml:space="preserve">MÉDIA </t>
  </si>
  <si>
    <t>SALDO DE EMPENHOS</t>
  </si>
  <si>
    <t>TOTAL ORÇAMENTO A LIQUIDAR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</si>
</sst>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\(#,##0.00\)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u val="singleAccounting"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0" applyNumberForma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164" fontId="3" fillId="0" borderId="0" xfId="0" applyNumberFormat="1" applyFont="1" applyAlignment="1"/>
    <xf numFmtId="164" fontId="3" fillId="0" borderId="0" xfId="0" applyNumberFormat="1" applyFont="1"/>
    <xf numFmtId="4" fontId="0" fillId="0" borderId="0" xfId="0" applyNumberFormat="1"/>
    <xf numFmtId="4" fontId="2" fillId="0" borderId="0" xfId="0" applyNumberFormat="1" applyFont="1"/>
    <xf numFmtId="4" fontId="3" fillId="0" borderId="0" xfId="0" applyNumberFormat="1" applyFont="1"/>
    <xf numFmtId="4" fontId="0" fillId="0" borderId="0" xfId="0" applyNumberFormat="1" applyAlignment="1">
      <alignment vertical="center"/>
    </xf>
    <xf numFmtId="43" fontId="0" fillId="0" borderId="0" xfId="1" applyFont="1"/>
    <xf numFmtId="43" fontId="2" fillId="0" borderId="0" xfId="1" applyFont="1"/>
    <xf numFmtId="43" fontId="2" fillId="2" borderId="0" xfId="1" applyFont="1" applyFill="1" applyAlignment="1">
      <alignment vertical="center"/>
    </xf>
    <xf numFmtId="43" fontId="2" fillId="2" borderId="0" xfId="1" applyFont="1" applyFill="1"/>
    <xf numFmtId="43" fontId="5" fillId="0" borderId="0" xfId="1" applyFont="1"/>
    <xf numFmtId="43" fontId="0" fillId="0" borderId="0" xfId="0" applyNumberFormat="1"/>
    <xf numFmtId="43" fontId="2" fillId="0" borderId="0" xfId="0" applyNumberFormat="1" applyFont="1"/>
    <xf numFmtId="0" fontId="0" fillId="3" borderId="0" xfId="0" applyFill="1"/>
    <xf numFmtId="43" fontId="5" fillId="3" borderId="0" xfId="0" applyNumberFormat="1" applyFont="1" applyFill="1"/>
    <xf numFmtId="0" fontId="3" fillId="4" borderId="0" xfId="0" applyFont="1" applyFill="1"/>
    <xf numFmtId="164" fontId="3" fillId="4" borderId="0" xfId="0" applyNumberFormat="1" applyFont="1" applyFill="1"/>
    <xf numFmtId="0" fontId="0" fillId="4" borderId="0" xfId="0" applyFill="1"/>
    <xf numFmtId="164" fontId="3" fillId="4" borderId="0" xfId="0" applyNumberFormat="1" applyFont="1" applyFill="1" applyAlignment="1"/>
    <xf numFmtId="43" fontId="5" fillId="4" borderId="0" xfId="1" applyFont="1" applyFill="1"/>
    <xf numFmtId="4" fontId="3" fillId="3" borderId="0" xfId="0" applyNumberFormat="1" applyFont="1" applyFill="1"/>
    <xf numFmtId="43" fontId="3" fillId="4" borderId="0" xfId="1" applyFont="1" applyFill="1" applyAlignment="1"/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43" fontId="2" fillId="4" borderId="0" xfId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5" fillId="0" borderId="0" xfId="1" applyFont="1" applyAlignment="1">
      <alignment horizontal="center"/>
    </xf>
    <xf numFmtId="4" fontId="5" fillId="0" borderId="0" xfId="0" applyNumberFormat="1" applyFont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43" fontId="2" fillId="0" borderId="1" xfId="1" applyFont="1" applyBorder="1"/>
    <xf numFmtId="4" fontId="2" fillId="3" borderId="1" xfId="0" applyNumberFormat="1" applyFont="1" applyFill="1" applyBorder="1"/>
    <xf numFmtId="0" fontId="0" fillId="3" borderId="0" xfId="0" applyFill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9"/>
  <sheetViews>
    <sheetView tabSelected="1" topLeftCell="C1" workbookViewId="0">
      <pane xSplit="1" ySplit="2" topLeftCell="E33" activePane="bottomRight" state="frozen"/>
      <selection activeCell="C1" sqref="C1"/>
      <selection pane="topRight" activeCell="D1" sqref="D1"/>
      <selection pane="bottomLeft" activeCell="C3" sqref="C3"/>
      <selection pane="bottomRight" activeCell="P43" sqref="P43"/>
    </sheetView>
  </sheetViews>
  <sheetFormatPr defaultRowHeight="12.75" x14ac:dyDescent="0.2"/>
  <cols>
    <col min="1" max="1" width="5" customWidth="1"/>
    <col min="2" max="2" width="20" customWidth="1"/>
    <col min="3" max="3" width="10.7109375" style="5" customWidth="1"/>
    <col min="4" max="4" width="52.85546875" bestFit="1" customWidth="1"/>
    <col min="5" max="5" width="9.85546875" customWidth="1"/>
    <col min="6" max="6" width="24" hidden="1" customWidth="1"/>
    <col min="7" max="7" width="18.85546875" customWidth="1"/>
    <col min="8" max="8" width="18.42578125" customWidth="1"/>
    <col min="9" max="9" width="16.5703125" bestFit="1" customWidth="1"/>
    <col min="10" max="10" width="16.5703125" customWidth="1"/>
    <col min="11" max="11" width="14" customWidth="1"/>
    <col min="12" max="12" width="15.42578125" customWidth="1"/>
    <col min="13" max="13" width="13.7109375" customWidth="1"/>
  </cols>
  <sheetData>
    <row r="2" spans="1:13" s="42" customFormat="1" ht="38.25" x14ac:dyDescent="0.2">
      <c r="A2" s="47"/>
      <c r="B2" s="47"/>
      <c r="C2" s="47"/>
      <c r="D2" s="47"/>
      <c r="E2" s="47"/>
      <c r="G2" s="48" t="s">
        <v>238</v>
      </c>
      <c r="H2" s="48" t="s">
        <v>239</v>
      </c>
      <c r="I2" s="48" t="s">
        <v>268</v>
      </c>
      <c r="J2" s="48" t="s">
        <v>234</v>
      </c>
      <c r="K2" s="48" t="s">
        <v>274</v>
      </c>
      <c r="L2" s="48" t="s">
        <v>275</v>
      </c>
      <c r="M2" s="48" t="s">
        <v>237</v>
      </c>
    </row>
    <row r="3" spans="1:13" x14ac:dyDescent="0.2">
      <c r="A3" t="s">
        <v>39</v>
      </c>
      <c r="B3" t="s">
        <v>240</v>
      </c>
      <c r="C3" s="5" t="s">
        <v>241</v>
      </c>
      <c r="D3" t="s">
        <v>242</v>
      </c>
      <c r="E3" t="s">
        <v>31</v>
      </c>
      <c r="F3" t="s">
        <v>32</v>
      </c>
      <c r="G3" s="1">
        <v>33484.61</v>
      </c>
      <c r="H3" s="1">
        <v>83106.289999999994</v>
      </c>
      <c r="I3" s="13">
        <f>Liquidados!G6</f>
        <v>14307.3</v>
      </c>
      <c r="J3" s="13">
        <f>Liquidados!J6</f>
        <v>14405.882000000001</v>
      </c>
      <c r="K3" s="18">
        <f>H3-I3</f>
        <v>68798.989999999991</v>
      </c>
      <c r="L3" s="18">
        <f>G3+K3</f>
        <v>102283.59999999999</v>
      </c>
      <c r="M3" s="18">
        <f>J3*3</f>
        <v>43217.646000000008</v>
      </c>
    </row>
    <row r="4" spans="1:13" x14ac:dyDescent="0.2">
      <c r="A4" t="s">
        <v>39</v>
      </c>
      <c r="B4" t="s">
        <v>240</v>
      </c>
      <c r="C4" s="5" t="s">
        <v>243</v>
      </c>
      <c r="D4" t="s">
        <v>244</v>
      </c>
      <c r="E4" t="s">
        <v>31</v>
      </c>
      <c r="F4" t="s">
        <v>32</v>
      </c>
      <c r="G4" s="1">
        <v>54716.71</v>
      </c>
      <c r="H4" s="1">
        <v>364312.3</v>
      </c>
      <c r="I4" s="13">
        <f>Liquidados!G7</f>
        <v>74055.14</v>
      </c>
      <c r="J4" s="13">
        <f>Liquidados!J7</f>
        <v>51099.493000000002</v>
      </c>
      <c r="K4" s="18">
        <f t="shared" ref="K4:K14" si="0">H4-I4</f>
        <v>290257.15999999997</v>
      </c>
      <c r="L4" s="18">
        <f t="shared" ref="L4:L15" si="1">G4+K4</f>
        <v>344973.87</v>
      </c>
      <c r="M4" s="18">
        <f t="shared" ref="M4:M15" si="2">J4*3</f>
        <v>153298.47899999999</v>
      </c>
    </row>
    <row r="5" spans="1:13" x14ac:dyDescent="0.2">
      <c r="A5" t="s">
        <v>39</v>
      </c>
      <c r="B5" t="s">
        <v>240</v>
      </c>
      <c r="C5" s="5" t="s">
        <v>245</v>
      </c>
      <c r="D5" t="s">
        <v>246</v>
      </c>
      <c r="E5" t="s">
        <v>31</v>
      </c>
      <c r="F5" t="s">
        <v>32</v>
      </c>
      <c r="G5" s="1">
        <v>139777.4</v>
      </c>
      <c r="H5" s="1">
        <v>29909.08</v>
      </c>
      <c r="I5" s="13">
        <f>Liquidados!G8</f>
        <v>9552.66</v>
      </c>
      <c r="J5" s="13">
        <f>Liquidados!J8</f>
        <v>15531.533000000001</v>
      </c>
      <c r="K5" s="18">
        <f t="shared" si="0"/>
        <v>20356.420000000002</v>
      </c>
      <c r="L5" s="18">
        <f t="shared" si="1"/>
        <v>160133.82</v>
      </c>
      <c r="M5" s="18">
        <f t="shared" si="2"/>
        <v>46594.599000000002</v>
      </c>
    </row>
    <row r="6" spans="1:13" x14ac:dyDescent="0.2">
      <c r="A6" t="s">
        <v>39</v>
      </c>
      <c r="B6" t="s">
        <v>240</v>
      </c>
      <c r="C6" s="5" t="s">
        <v>247</v>
      </c>
      <c r="D6" t="s">
        <v>248</v>
      </c>
      <c r="E6" t="s">
        <v>31</v>
      </c>
      <c r="F6" t="s">
        <v>32</v>
      </c>
      <c r="G6" s="1">
        <v>2198850.15</v>
      </c>
      <c r="H6" s="1">
        <v>69370</v>
      </c>
      <c r="I6" s="13">
        <f>Liquidados!G9</f>
        <v>43100</v>
      </c>
      <c r="J6" s="13">
        <f>Liquidados!J9</f>
        <v>48258.419000000002</v>
      </c>
      <c r="K6" s="18">
        <f t="shared" si="0"/>
        <v>26270</v>
      </c>
      <c r="L6" s="18">
        <f t="shared" si="1"/>
        <v>2225120.15</v>
      </c>
      <c r="M6" s="18">
        <f t="shared" si="2"/>
        <v>144775.25700000001</v>
      </c>
    </row>
    <row r="7" spans="1:13" x14ac:dyDescent="0.2">
      <c r="A7" t="s">
        <v>39</v>
      </c>
      <c r="B7" t="s">
        <v>240</v>
      </c>
      <c r="C7" s="5" t="s">
        <v>249</v>
      </c>
      <c r="D7" t="s">
        <v>250</v>
      </c>
      <c r="E7" t="s">
        <v>31</v>
      </c>
      <c r="F7" t="s">
        <v>32</v>
      </c>
      <c r="G7" s="1">
        <v>944303.78</v>
      </c>
      <c r="H7" s="1">
        <v>163786.38</v>
      </c>
      <c r="I7" s="13">
        <f>Liquidados!G10</f>
        <v>60610.05</v>
      </c>
      <c r="J7" s="13">
        <f>Liquidados!J10</f>
        <v>15239.201000000001</v>
      </c>
      <c r="K7" s="18">
        <f t="shared" si="0"/>
        <v>103176.33</v>
      </c>
      <c r="L7" s="18">
        <f t="shared" si="1"/>
        <v>1047480.11</v>
      </c>
      <c r="M7" s="18">
        <f t="shared" si="2"/>
        <v>45717.603000000003</v>
      </c>
    </row>
    <row r="8" spans="1:13" x14ac:dyDescent="0.2">
      <c r="A8" t="s">
        <v>39</v>
      </c>
      <c r="B8" t="s">
        <v>240</v>
      </c>
      <c r="C8" s="5" t="s">
        <v>251</v>
      </c>
      <c r="D8" t="s">
        <v>252</v>
      </c>
      <c r="E8" t="s">
        <v>31</v>
      </c>
      <c r="F8" t="s">
        <v>32</v>
      </c>
      <c r="G8" s="1">
        <v>163249.51999999999</v>
      </c>
      <c r="H8" s="1">
        <v>20415.79</v>
      </c>
      <c r="I8" s="13">
        <f>Liquidados!G11</f>
        <v>16462.8</v>
      </c>
      <c r="J8" s="13">
        <f>Liquidados!J11</f>
        <v>34355.040999999997</v>
      </c>
      <c r="K8" s="18">
        <f t="shared" si="0"/>
        <v>3952.9900000000016</v>
      </c>
      <c r="L8" s="18">
        <f t="shared" si="1"/>
        <v>167202.50999999998</v>
      </c>
      <c r="M8" s="18">
        <f t="shared" si="2"/>
        <v>103065.12299999999</v>
      </c>
    </row>
    <row r="9" spans="1:13" x14ac:dyDescent="0.2">
      <c r="A9" t="s">
        <v>39</v>
      </c>
      <c r="B9" t="s">
        <v>240</v>
      </c>
      <c r="C9" s="5" t="s">
        <v>253</v>
      </c>
      <c r="D9" t="s">
        <v>254</v>
      </c>
      <c r="E9" t="s">
        <v>31</v>
      </c>
      <c r="F9" t="s">
        <v>32</v>
      </c>
      <c r="G9" s="1">
        <v>398124.79999999999</v>
      </c>
      <c r="H9" s="1">
        <v>20652.46</v>
      </c>
      <c r="I9" s="13">
        <f>Liquidados!G12</f>
        <v>20652.46</v>
      </c>
      <c r="J9" s="13">
        <f>Liquidados!J12</f>
        <v>42792.645000000004</v>
      </c>
      <c r="K9" s="18">
        <f t="shared" si="0"/>
        <v>0</v>
      </c>
      <c r="L9" s="18">
        <f t="shared" si="1"/>
        <v>398124.79999999999</v>
      </c>
      <c r="M9" s="18">
        <f t="shared" si="2"/>
        <v>128377.93500000001</v>
      </c>
    </row>
    <row r="10" spans="1:13" x14ac:dyDescent="0.2">
      <c r="A10" t="s">
        <v>39</v>
      </c>
      <c r="B10" t="s">
        <v>240</v>
      </c>
      <c r="C10" s="5" t="s">
        <v>255</v>
      </c>
      <c r="D10" t="s">
        <v>256</v>
      </c>
      <c r="E10" t="s">
        <v>31</v>
      </c>
      <c r="F10" t="s">
        <v>32</v>
      </c>
      <c r="G10" s="1">
        <v>121917.78</v>
      </c>
      <c r="H10" s="1">
        <v>188728.84</v>
      </c>
      <c r="I10" s="13">
        <f>Liquidados!G13</f>
        <v>17192.82</v>
      </c>
      <c r="J10" s="13">
        <f>Liquidados!J13</f>
        <v>16012.432000000001</v>
      </c>
      <c r="K10" s="18">
        <f t="shared" si="0"/>
        <v>171536.02</v>
      </c>
      <c r="L10" s="18">
        <f t="shared" si="1"/>
        <v>293453.8</v>
      </c>
      <c r="M10" s="18">
        <f t="shared" si="2"/>
        <v>48037.296000000002</v>
      </c>
    </row>
    <row r="11" spans="1:13" x14ac:dyDescent="0.2">
      <c r="A11" t="s">
        <v>39</v>
      </c>
      <c r="B11" t="s">
        <v>240</v>
      </c>
      <c r="C11" s="5" t="s">
        <v>257</v>
      </c>
      <c r="D11" t="s">
        <v>258</v>
      </c>
      <c r="E11" t="s">
        <v>31</v>
      </c>
      <c r="F11" t="s">
        <v>32</v>
      </c>
      <c r="G11" s="1">
        <v>18261.34</v>
      </c>
      <c r="H11" s="1">
        <v>72586.070000000007</v>
      </c>
      <c r="I11" s="13">
        <f>Liquidados!G14</f>
        <v>62128.52</v>
      </c>
      <c r="J11" s="13">
        <f>Liquidados!J14</f>
        <v>20212.407999999999</v>
      </c>
      <c r="K11" s="18">
        <f t="shared" si="0"/>
        <v>10457.55000000001</v>
      </c>
      <c r="L11" s="18">
        <f t="shared" si="1"/>
        <v>28718.89000000001</v>
      </c>
      <c r="M11" s="18">
        <f t="shared" si="2"/>
        <v>60637.224000000002</v>
      </c>
    </row>
    <row r="12" spans="1:13" x14ac:dyDescent="0.2">
      <c r="A12" t="s">
        <v>39</v>
      </c>
      <c r="B12" t="s">
        <v>240</v>
      </c>
      <c r="C12" s="5" t="s">
        <v>259</v>
      </c>
      <c r="D12" t="s">
        <v>260</v>
      </c>
      <c r="E12" t="s">
        <v>31</v>
      </c>
      <c r="F12" t="s">
        <v>32</v>
      </c>
      <c r="G12" s="1">
        <v>25947.62</v>
      </c>
      <c r="H12" s="1">
        <v>323310.06</v>
      </c>
      <c r="I12" s="13">
        <f>Liquidados!G15</f>
        <v>27385.279999999999</v>
      </c>
      <c r="J12" s="13">
        <f>Liquidados!J15</f>
        <v>22903.47</v>
      </c>
      <c r="K12" s="18">
        <f t="shared" si="0"/>
        <v>295924.78000000003</v>
      </c>
      <c r="L12" s="18">
        <f t="shared" si="1"/>
        <v>321872.40000000002</v>
      </c>
      <c r="M12" s="18">
        <f t="shared" si="2"/>
        <v>68710.41</v>
      </c>
    </row>
    <row r="13" spans="1:13" x14ac:dyDescent="0.2">
      <c r="A13" t="s">
        <v>39</v>
      </c>
      <c r="B13" t="s">
        <v>240</v>
      </c>
      <c r="C13" s="5" t="s">
        <v>261</v>
      </c>
      <c r="D13" t="s">
        <v>262</v>
      </c>
      <c r="E13" t="s">
        <v>31</v>
      </c>
      <c r="F13" t="s">
        <v>32</v>
      </c>
      <c r="G13" s="1">
        <v>37126.550000000003</v>
      </c>
      <c r="H13" s="1">
        <v>169514.47</v>
      </c>
      <c r="I13" s="13">
        <f>Liquidados!G16</f>
        <v>169335.2</v>
      </c>
      <c r="J13" s="13">
        <f>Liquidados!J16</f>
        <v>46144.881999999998</v>
      </c>
      <c r="K13" s="18">
        <f t="shared" si="0"/>
        <v>179.26999999998952</v>
      </c>
      <c r="L13" s="18">
        <f t="shared" si="1"/>
        <v>37305.819999999992</v>
      </c>
      <c r="M13" s="18">
        <f t="shared" si="2"/>
        <v>138434.64600000001</v>
      </c>
    </row>
    <row r="14" spans="1:13" x14ac:dyDescent="0.2">
      <c r="A14" t="s">
        <v>39</v>
      </c>
      <c r="B14" t="s">
        <v>240</v>
      </c>
      <c r="C14" s="5" t="s">
        <v>255</v>
      </c>
      <c r="D14" t="s">
        <v>256</v>
      </c>
      <c r="E14" t="s">
        <v>224</v>
      </c>
      <c r="F14" t="s">
        <v>225</v>
      </c>
      <c r="G14" s="1">
        <v>67210.11</v>
      </c>
      <c r="H14" s="1">
        <v>81496.03</v>
      </c>
      <c r="I14" s="13">
        <f>Liquidados!G17</f>
        <v>81496.03</v>
      </c>
      <c r="J14" s="13">
        <f>Liquidados!J17</f>
        <v>8149.6030000000001</v>
      </c>
      <c r="K14" s="18">
        <f t="shared" si="0"/>
        <v>0</v>
      </c>
      <c r="L14" s="18">
        <f t="shared" si="1"/>
        <v>67210.11</v>
      </c>
      <c r="M14" s="18">
        <f t="shared" si="2"/>
        <v>24448.809000000001</v>
      </c>
    </row>
    <row r="15" spans="1:13" x14ac:dyDescent="0.2">
      <c r="A15" t="s">
        <v>39</v>
      </c>
      <c r="B15" t="s">
        <v>240</v>
      </c>
      <c r="C15" s="5" t="s">
        <v>259</v>
      </c>
      <c r="D15" t="s">
        <v>260</v>
      </c>
      <c r="E15" t="s">
        <v>224</v>
      </c>
      <c r="F15" t="s">
        <v>225</v>
      </c>
      <c r="G15" s="1">
        <v>139985.32</v>
      </c>
      <c r="I15" s="13"/>
      <c r="J15" s="13">
        <f t="shared" ref="J4:J15" si="3">I15/10</f>
        <v>0</v>
      </c>
      <c r="L15" s="18">
        <f t="shared" si="1"/>
        <v>139985.32</v>
      </c>
      <c r="M15" s="18">
        <f t="shared" si="2"/>
        <v>0</v>
      </c>
    </row>
    <row r="16" spans="1:13" x14ac:dyDescent="0.2">
      <c r="E16" s="38" t="s">
        <v>263</v>
      </c>
      <c r="G16" s="7">
        <f>SUM(G3:G15)</f>
        <v>4342955.6900000004</v>
      </c>
      <c r="H16" s="7">
        <f>SUM(H3:H15)</f>
        <v>1587187.77</v>
      </c>
      <c r="I16" s="7">
        <f>SUM(I3:I15)</f>
        <v>596278.26</v>
      </c>
      <c r="J16" s="7">
        <f>SUM(J3:J15)</f>
        <v>335105.00899999996</v>
      </c>
      <c r="K16" s="7">
        <f>SUM(K3:K15)</f>
        <v>990909.51</v>
      </c>
      <c r="L16" s="7">
        <f>SUM(L3:L15)</f>
        <v>5333865.2</v>
      </c>
      <c r="M16" s="7">
        <f>SUM(M3:M15)</f>
        <v>1005315.0270000001</v>
      </c>
    </row>
    <row r="17" spans="1:13" x14ac:dyDescent="0.2">
      <c r="G17" s="7"/>
      <c r="H17" s="7"/>
    </row>
    <row r="18" spans="1:13" x14ac:dyDescent="0.2">
      <c r="A18" t="s">
        <v>15</v>
      </c>
      <c r="B18" t="s">
        <v>16</v>
      </c>
      <c r="C18" s="5" t="s">
        <v>247</v>
      </c>
      <c r="D18" t="s">
        <v>248</v>
      </c>
      <c r="E18" t="s">
        <v>17</v>
      </c>
      <c r="F18" t="s">
        <v>18</v>
      </c>
      <c r="G18" s="1">
        <v>0</v>
      </c>
      <c r="H18" s="1">
        <v>5799</v>
      </c>
      <c r="I18" s="13">
        <f>Liquidados!G20</f>
        <v>5799</v>
      </c>
      <c r="J18" s="13">
        <f>Liquidados!J20</f>
        <v>579.9</v>
      </c>
      <c r="K18" s="18">
        <f t="shared" ref="K18:K32" si="4">H18-I18</f>
        <v>0</v>
      </c>
      <c r="L18" s="18">
        <f t="shared" ref="L18:L32" si="5">G18+K18</f>
        <v>0</v>
      </c>
      <c r="M18" s="18">
        <f t="shared" ref="M18:M32" si="6">J18*3</f>
        <v>1739.6999999999998</v>
      </c>
    </row>
    <row r="19" spans="1:13" x14ac:dyDescent="0.2">
      <c r="A19" t="s">
        <v>15</v>
      </c>
      <c r="B19" t="s">
        <v>16</v>
      </c>
      <c r="C19" s="5" t="s">
        <v>247</v>
      </c>
      <c r="D19" t="s">
        <v>248</v>
      </c>
      <c r="E19" t="s">
        <v>23</v>
      </c>
      <c r="F19" t="s">
        <v>24</v>
      </c>
      <c r="G19" s="1">
        <v>0</v>
      </c>
      <c r="H19" s="1">
        <v>56453</v>
      </c>
      <c r="I19" s="13">
        <f>Liquidados!G21</f>
        <v>56453</v>
      </c>
      <c r="J19" s="13">
        <f>Liquidados!J21</f>
        <v>5645.3</v>
      </c>
      <c r="K19" s="18">
        <f t="shared" si="4"/>
        <v>0</v>
      </c>
      <c r="L19" s="18">
        <f t="shared" si="5"/>
        <v>0</v>
      </c>
      <c r="M19" s="18">
        <f t="shared" si="6"/>
        <v>16935.900000000001</v>
      </c>
    </row>
    <row r="20" spans="1:13" x14ac:dyDescent="0.2">
      <c r="A20" t="s">
        <v>15</v>
      </c>
      <c r="B20" t="s">
        <v>16</v>
      </c>
      <c r="C20" s="5" t="s">
        <v>241</v>
      </c>
      <c r="D20" t="s">
        <v>242</v>
      </c>
      <c r="E20" t="s">
        <v>31</v>
      </c>
      <c r="F20" t="s">
        <v>32</v>
      </c>
      <c r="G20" s="1">
        <v>268372.33</v>
      </c>
      <c r="H20" s="1">
        <v>755102.18</v>
      </c>
      <c r="I20" s="13">
        <f>Liquidados!G23</f>
        <v>522773.23</v>
      </c>
      <c r="J20" s="13">
        <f>Liquidados!J23</f>
        <v>88044.601999999999</v>
      </c>
      <c r="K20" s="18">
        <f t="shared" si="4"/>
        <v>232328.95000000007</v>
      </c>
      <c r="L20" s="18">
        <f t="shared" si="5"/>
        <v>500701.28000000009</v>
      </c>
      <c r="M20" s="18">
        <f t="shared" si="6"/>
        <v>264133.80599999998</v>
      </c>
    </row>
    <row r="21" spans="1:13" x14ac:dyDescent="0.2">
      <c r="A21" t="s">
        <v>15</v>
      </c>
      <c r="B21" t="s">
        <v>16</v>
      </c>
      <c r="C21" s="5" t="s">
        <v>243</v>
      </c>
      <c r="D21" t="s">
        <v>244</v>
      </c>
      <c r="E21" t="s">
        <v>31</v>
      </c>
      <c r="F21" t="s">
        <v>32</v>
      </c>
      <c r="G21" s="1">
        <v>37152.33</v>
      </c>
      <c r="H21" s="1">
        <v>1072044.2</v>
      </c>
      <c r="I21" s="13">
        <f>Liquidados!G24</f>
        <v>763974.04</v>
      </c>
      <c r="J21" s="13">
        <f>Liquidados!J24</f>
        <v>98683.73000000001</v>
      </c>
      <c r="K21" s="18">
        <f t="shared" si="4"/>
        <v>308070.15999999992</v>
      </c>
      <c r="L21" s="18">
        <f t="shared" si="5"/>
        <v>345222.48999999993</v>
      </c>
      <c r="M21" s="18">
        <f t="shared" si="6"/>
        <v>296051.19000000006</v>
      </c>
    </row>
    <row r="22" spans="1:13" x14ac:dyDescent="0.2">
      <c r="A22" t="s">
        <v>15</v>
      </c>
      <c r="B22" t="s">
        <v>16</v>
      </c>
      <c r="C22" s="5" t="s">
        <v>245</v>
      </c>
      <c r="D22" t="s">
        <v>246</v>
      </c>
      <c r="E22" t="s">
        <v>31</v>
      </c>
      <c r="F22" t="s">
        <v>32</v>
      </c>
      <c r="G22" s="1">
        <v>285159.90000000002</v>
      </c>
      <c r="H22" s="1">
        <v>1681518.92</v>
      </c>
      <c r="I22" s="13">
        <f>Liquidados!G25</f>
        <v>1473250.07</v>
      </c>
      <c r="J22" s="13">
        <f>Liquidados!J25</f>
        <v>211771.28200000004</v>
      </c>
      <c r="K22" s="18">
        <f t="shared" si="4"/>
        <v>208268.84999999986</v>
      </c>
      <c r="L22" s="18">
        <f t="shared" si="5"/>
        <v>493428.74999999988</v>
      </c>
      <c r="M22" s="18">
        <f t="shared" si="6"/>
        <v>635313.84600000014</v>
      </c>
    </row>
    <row r="23" spans="1:13" x14ac:dyDescent="0.2">
      <c r="A23" t="s">
        <v>15</v>
      </c>
      <c r="B23" t="s">
        <v>16</v>
      </c>
      <c r="C23" s="5" t="s">
        <v>247</v>
      </c>
      <c r="D23" t="s">
        <v>248</v>
      </c>
      <c r="E23" t="s">
        <v>31</v>
      </c>
      <c r="F23" t="s">
        <v>32</v>
      </c>
      <c r="G23" s="1">
        <v>627579.93000000005</v>
      </c>
      <c r="H23" s="1">
        <v>4693219.18</v>
      </c>
      <c r="I23" s="13">
        <f>Liquidados!G26</f>
        <v>2725292.34</v>
      </c>
      <c r="J23" s="13">
        <f>Liquidados!J26</f>
        <v>431004.09</v>
      </c>
      <c r="K23" s="18">
        <f t="shared" si="4"/>
        <v>1967926.8399999999</v>
      </c>
      <c r="L23" s="18">
        <f t="shared" si="5"/>
        <v>2595506.77</v>
      </c>
      <c r="M23" s="18">
        <f t="shared" si="6"/>
        <v>1293012.27</v>
      </c>
    </row>
    <row r="24" spans="1:13" x14ac:dyDescent="0.2">
      <c r="A24" t="s">
        <v>15</v>
      </c>
      <c r="B24" t="s">
        <v>16</v>
      </c>
      <c r="C24" s="5" t="s">
        <v>249</v>
      </c>
      <c r="D24" t="s">
        <v>250</v>
      </c>
      <c r="E24" t="s">
        <v>31</v>
      </c>
      <c r="F24" t="s">
        <v>32</v>
      </c>
      <c r="G24" s="1">
        <v>501553.82</v>
      </c>
      <c r="H24" s="1">
        <v>1168670.48</v>
      </c>
      <c r="I24" s="13">
        <f>Liquidados!G27</f>
        <v>819713.28</v>
      </c>
      <c r="J24" s="13">
        <f>Liquidados!J27</f>
        <v>119331.603</v>
      </c>
      <c r="K24" s="18">
        <f t="shared" si="4"/>
        <v>348957.19999999995</v>
      </c>
      <c r="L24" s="18">
        <f t="shared" si="5"/>
        <v>850511.02</v>
      </c>
      <c r="M24" s="18">
        <f t="shared" si="6"/>
        <v>357994.80900000001</v>
      </c>
    </row>
    <row r="25" spans="1:13" x14ac:dyDescent="0.2">
      <c r="A25" t="s">
        <v>15</v>
      </c>
      <c r="B25" t="s">
        <v>16</v>
      </c>
      <c r="C25" s="5" t="s">
        <v>251</v>
      </c>
      <c r="D25" t="s">
        <v>252</v>
      </c>
      <c r="E25" t="s">
        <v>31</v>
      </c>
      <c r="F25" t="s">
        <v>32</v>
      </c>
      <c r="G25" s="1">
        <v>225613.2</v>
      </c>
      <c r="H25" s="1">
        <v>4120310.87</v>
      </c>
      <c r="I25" s="13">
        <f>Liquidados!G28</f>
        <v>2397247.98</v>
      </c>
      <c r="J25" s="13">
        <f>Liquidados!J28</f>
        <v>294427.842</v>
      </c>
      <c r="K25" s="18">
        <f t="shared" si="4"/>
        <v>1723062.8900000001</v>
      </c>
      <c r="L25" s="18">
        <f t="shared" si="5"/>
        <v>1948676.09</v>
      </c>
      <c r="M25" s="18">
        <f t="shared" si="6"/>
        <v>883283.52600000007</v>
      </c>
    </row>
    <row r="26" spans="1:13" x14ac:dyDescent="0.2">
      <c r="A26" t="s">
        <v>15</v>
      </c>
      <c r="B26" t="s">
        <v>16</v>
      </c>
      <c r="C26" s="5" t="s">
        <v>253</v>
      </c>
      <c r="D26" t="s">
        <v>254</v>
      </c>
      <c r="E26" t="s">
        <v>31</v>
      </c>
      <c r="F26" t="s">
        <v>32</v>
      </c>
      <c r="G26" s="1">
        <v>954245.33</v>
      </c>
      <c r="H26" s="1">
        <v>3232826.24</v>
      </c>
      <c r="I26" s="13">
        <f>Liquidados!G29</f>
        <v>2022512.04</v>
      </c>
      <c r="J26" s="13">
        <f>Liquidados!J29</f>
        <v>263519.82200000004</v>
      </c>
      <c r="K26" s="18">
        <f t="shared" si="4"/>
        <v>1210314.2000000002</v>
      </c>
      <c r="L26" s="18">
        <f t="shared" si="5"/>
        <v>2164559.5300000003</v>
      </c>
      <c r="M26" s="18">
        <f t="shared" si="6"/>
        <v>790559.46600000013</v>
      </c>
    </row>
    <row r="27" spans="1:13" x14ac:dyDescent="0.2">
      <c r="A27" t="s">
        <v>15</v>
      </c>
      <c r="B27" t="s">
        <v>16</v>
      </c>
      <c r="C27" s="5" t="s">
        <v>255</v>
      </c>
      <c r="D27" t="s">
        <v>256</v>
      </c>
      <c r="E27" t="s">
        <v>31</v>
      </c>
      <c r="F27" t="s">
        <v>32</v>
      </c>
      <c r="G27" s="1">
        <v>457584.13</v>
      </c>
      <c r="H27" s="1">
        <v>2059820.45</v>
      </c>
      <c r="I27" s="13">
        <f>Liquidados!G30</f>
        <v>1202856.21</v>
      </c>
      <c r="J27" s="13">
        <f>Liquidados!J30</f>
        <v>182271.576</v>
      </c>
      <c r="K27" s="18">
        <f t="shared" si="4"/>
        <v>856964.24</v>
      </c>
      <c r="L27" s="18">
        <f t="shared" si="5"/>
        <v>1314548.3700000001</v>
      </c>
      <c r="M27" s="18">
        <f t="shared" si="6"/>
        <v>546814.728</v>
      </c>
    </row>
    <row r="28" spans="1:13" x14ac:dyDescent="0.2">
      <c r="A28" t="s">
        <v>15</v>
      </c>
      <c r="B28" t="s">
        <v>16</v>
      </c>
      <c r="C28" s="5" t="s">
        <v>257</v>
      </c>
      <c r="D28" t="s">
        <v>258</v>
      </c>
      <c r="E28" t="s">
        <v>31</v>
      </c>
      <c r="F28" t="s">
        <v>32</v>
      </c>
      <c r="G28" s="1">
        <v>486487.85</v>
      </c>
      <c r="H28" s="1">
        <v>1858705.35</v>
      </c>
      <c r="I28" s="13">
        <f>Liquidados!G31</f>
        <v>1031967</v>
      </c>
      <c r="J28" s="13">
        <f>Liquidados!J31</f>
        <v>172991.299</v>
      </c>
      <c r="K28" s="18">
        <f t="shared" si="4"/>
        <v>826738.35000000009</v>
      </c>
      <c r="L28" s="18">
        <f t="shared" si="5"/>
        <v>1313226.2000000002</v>
      </c>
      <c r="M28" s="18">
        <f t="shared" si="6"/>
        <v>518973.897</v>
      </c>
    </row>
    <row r="29" spans="1:13" x14ac:dyDescent="0.2">
      <c r="A29" t="s">
        <v>15</v>
      </c>
      <c r="B29" t="s">
        <v>16</v>
      </c>
      <c r="C29" s="5" t="s">
        <v>259</v>
      </c>
      <c r="D29" t="s">
        <v>260</v>
      </c>
      <c r="E29" t="s">
        <v>31</v>
      </c>
      <c r="F29" t="s">
        <v>32</v>
      </c>
      <c r="G29" s="1">
        <v>0</v>
      </c>
      <c r="H29" s="1">
        <v>2221329.64</v>
      </c>
      <c r="I29" s="13">
        <f>Liquidados!G32</f>
        <v>1145394.2</v>
      </c>
      <c r="J29" s="13">
        <f>Liquidados!J32</f>
        <v>164042.54499999998</v>
      </c>
      <c r="K29" s="18">
        <f t="shared" si="4"/>
        <v>1075935.4400000002</v>
      </c>
      <c r="L29" s="18">
        <f t="shared" si="5"/>
        <v>1075935.4400000002</v>
      </c>
      <c r="M29" s="18">
        <f t="shared" si="6"/>
        <v>492127.63499999995</v>
      </c>
    </row>
    <row r="30" spans="1:13" x14ac:dyDescent="0.2">
      <c r="A30" t="s">
        <v>15</v>
      </c>
      <c r="B30" t="s">
        <v>16</v>
      </c>
      <c r="C30" s="5" t="s">
        <v>261</v>
      </c>
      <c r="D30" t="s">
        <v>262</v>
      </c>
      <c r="E30" t="s">
        <v>31</v>
      </c>
      <c r="F30" t="s">
        <v>32</v>
      </c>
      <c r="G30" s="1">
        <v>524363.31000000006</v>
      </c>
      <c r="H30" s="1">
        <v>1195657.3700000001</v>
      </c>
      <c r="I30" s="13">
        <f>Liquidados!G33</f>
        <v>657534.22</v>
      </c>
      <c r="J30" s="13">
        <f>Liquidados!J33</f>
        <v>113240.215</v>
      </c>
      <c r="K30" s="18">
        <f t="shared" si="4"/>
        <v>538123.15000000014</v>
      </c>
      <c r="L30" s="18">
        <f t="shared" si="5"/>
        <v>1062486.4600000002</v>
      </c>
      <c r="M30" s="18">
        <f t="shared" si="6"/>
        <v>339720.64500000002</v>
      </c>
    </row>
    <row r="31" spans="1:13" x14ac:dyDescent="0.2">
      <c r="A31" t="s">
        <v>15</v>
      </c>
      <c r="B31" t="s">
        <v>16</v>
      </c>
      <c r="C31" s="5" t="s">
        <v>247</v>
      </c>
      <c r="D31" t="s">
        <v>248</v>
      </c>
      <c r="E31" t="s">
        <v>221</v>
      </c>
      <c r="F31" t="s">
        <v>222</v>
      </c>
      <c r="G31" s="1">
        <v>0</v>
      </c>
      <c r="H31" s="1">
        <v>142459</v>
      </c>
      <c r="I31" s="13">
        <f>Liquidados!G34</f>
        <v>108339.53</v>
      </c>
      <c r="J31" s="13">
        <f>Liquidados!J34</f>
        <v>10833.953</v>
      </c>
      <c r="K31" s="18">
        <f t="shared" si="4"/>
        <v>34119.47</v>
      </c>
      <c r="L31" s="18">
        <f t="shared" si="5"/>
        <v>34119.47</v>
      </c>
      <c r="M31" s="18">
        <f t="shared" si="6"/>
        <v>32501.858999999997</v>
      </c>
    </row>
    <row r="32" spans="1:13" x14ac:dyDescent="0.2">
      <c r="A32" t="s">
        <v>15</v>
      </c>
      <c r="B32" t="s">
        <v>16</v>
      </c>
      <c r="C32" s="5" t="s">
        <v>247</v>
      </c>
      <c r="D32" t="s">
        <v>248</v>
      </c>
      <c r="E32" t="s">
        <v>228</v>
      </c>
      <c r="F32" t="s">
        <v>229</v>
      </c>
      <c r="G32" s="1">
        <v>0</v>
      </c>
      <c r="H32" s="1">
        <v>207013</v>
      </c>
      <c r="I32" s="13">
        <f>Liquidados!G35</f>
        <v>160852.42000000001</v>
      </c>
      <c r="J32" s="13">
        <f>Liquidados!J35</f>
        <v>17738.942000000003</v>
      </c>
      <c r="K32" s="18">
        <f t="shared" si="4"/>
        <v>46160.579999999987</v>
      </c>
      <c r="L32" s="18">
        <f t="shared" si="5"/>
        <v>46160.579999999987</v>
      </c>
      <c r="M32" s="18">
        <f t="shared" si="6"/>
        <v>53216.826000000008</v>
      </c>
    </row>
    <row r="33" spans="1:13" x14ac:dyDescent="0.2">
      <c r="E33" s="38" t="s">
        <v>264</v>
      </c>
      <c r="G33" s="7">
        <f>SUM(G18:G32)</f>
        <v>4368112.1300000008</v>
      </c>
      <c r="H33" s="7">
        <f>SUM(H18:H32)</f>
        <v>24470928.880000003</v>
      </c>
      <c r="I33" s="7">
        <f>SUM(I18:I32)</f>
        <v>15093958.560000001</v>
      </c>
      <c r="J33" s="7">
        <f>SUM(J18:J32)</f>
        <v>2174126.7009999999</v>
      </c>
      <c r="K33" s="7">
        <f>SUM(K18:K32)</f>
        <v>9376970.3200000022</v>
      </c>
      <c r="L33" s="7">
        <f>SUM(L18:L32)</f>
        <v>13745082.450000001</v>
      </c>
      <c r="M33" s="7">
        <f>SUM(M18:M32)</f>
        <v>6522380.1030000001</v>
      </c>
    </row>
    <row r="34" spans="1:13" x14ac:dyDescent="0.2">
      <c r="G34" s="1"/>
      <c r="H34" s="1"/>
    </row>
    <row r="35" spans="1:13" x14ac:dyDescent="0.2">
      <c r="A35" t="s">
        <v>15</v>
      </c>
      <c r="B35" t="s">
        <v>16</v>
      </c>
      <c r="C35" s="5" t="s">
        <v>241</v>
      </c>
      <c r="D35" t="s">
        <v>242</v>
      </c>
      <c r="E35" t="s">
        <v>224</v>
      </c>
      <c r="F35" t="s">
        <v>225</v>
      </c>
      <c r="G35" s="1">
        <v>327425.89</v>
      </c>
      <c r="H35" s="1">
        <v>604063.62</v>
      </c>
      <c r="I35" s="13">
        <f>Liquidados!G39</f>
        <v>421692.84</v>
      </c>
      <c r="J35" s="13">
        <f>Liquidados!J38</f>
        <v>5314.2669999999998</v>
      </c>
      <c r="K35" s="18">
        <f>H35-I35</f>
        <v>182370.77999999997</v>
      </c>
      <c r="L35" s="18">
        <f t="shared" ref="L35:L45" si="7">G35+K35</f>
        <v>509796.67</v>
      </c>
      <c r="M35" s="18">
        <f t="shared" ref="M35:M45" si="8">J35*3</f>
        <v>15942.800999999999</v>
      </c>
    </row>
    <row r="36" spans="1:13" x14ac:dyDescent="0.2">
      <c r="A36" t="s">
        <v>15</v>
      </c>
      <c r="B36" t="s">
        <v>16</v>
      </c>
      <c r="C36" s="5" t="s">
        <v>243</v>
      </c>
      <c r="D36" t="s">
        <v>244</v>
      </c>
      <c r="E36" t="s">
        <v>224</v>
      </c>
      <c r="F36" t="s">
        <v>225</v>
      </c>
      <c r="G36" s="1">
        <v>164876.32999999999</v>
      </c>
      <c r="H36" s="1">
        <v>420417.29</v>
      </c>
      <c r="I36" s="13">
        <f>Liquidados!G40</f>
        <v>185406.96</v>
      </c>
      <c r="J36" s="13">
        <f>Liquidados!J39</f>
        <v>51946.628000000004</v>
      </c>
      <c r="K36" s="18">
        <f t="shared" ref="K36:K45" si="9">H36-I36</f>
        <v>235010.33</v>
      </c>
      <c r="L36" s="18">
        <f t="shared" si="7"/>
        <v>399886.66</v>
      </c>
      <c r="M36" s="18">
        <f t="shared" si="8"/>
        <v>155839.88400000002</v>
      </c>
    </row>
    <row r="37" spans="1:13" x14ac:dyDescent="0.2">
      <c r="A37" t="s">
        <v>15</v>
      </c>
      <c r="B37" t="s">
        <v>16</v>
      </c>
      <c r="C37" s="5" t="s">
        <v>245</v>
      </c>
      <c r="D37" t="s">
        <v>246</v>
      </c>
      <c r="E37" t="s">
        <v>224</v>
      </c>
      <c r="F37" t="s">
        <v>225</v>
      </c>
      <c r="G37" s="1">
        <v>372514.25</v>
      </c>
      <c r="H37" s="1">
        <v>1173302.3700000001</v>
      </c>
      <c r="I37" s="13">
        <f>Liquidados!G41</f>
        <v>509043.46</v>
      </c>
      <c r="J37" s="13">
        <f>Liquidados!J40</f>
        <v>21270.498</v>
      </c>
      <c r="K37" s="18">
        <f t="shared" si="9"/>
        <v>664258.91000000015</v>
      </c>
      <c r="L37" s="18">
        <f t="shared" si="7"/>
        <v>1036773.1600000001</v>
      </c>
      <c r="M37" s="18">
        <f t="shared" si="8"/>
        <v>63811.493999999999</v>
      </c>
    </row>
    <row r="38" spans="1:13" x14ac:dyDescent="0.2">
      <c r="A38" t="s">
        <v>15</v>
      </c>
      <c r="B38" t="s">
        <v>16</v>
      </c>
      <c r="C38" s="5" t="s">
        <v>247</v>
      </c>
      <c r="D38" t="s">
        <v>248</v>
      </c>
      <c r="E38" t="s">
        <v>224</v>
      </c>
      <c r="F38" t="s">
        <v>225</v>
      </c>
      <c r="G38" s="1">
        <v>183943.27</v>
      </c>
      <c r="H38" s="1">
        <v>17920</v>
      </c>
      <c r="I38" s="13">
        <f>Liquidados!G42</f>
        <v>10800</v>
      </c>
      <c r="J38" s="13">
        <f>Liquidados!J41</f>
        <v>75098.864000000001</v>
      </c>
      <c r="K38" s="18">
        <f t="shared" si="9"/>
        <v>7120</v>
      </c>
      <c r="L38" s="18">
        <f t="shared" si="7"/>
        <v>191063.27</v>
      </c>
      <c r="M38" s="18">
        <f t="shared" si="8"/>
        <v>225296.592</v>
      </c>
    </row>
    <row r="39" spans="1:13" x14ac:dyDescent="0.2">
      <c r="A39" t="s">
        <v>15</v>
      </c>
      <c r="B39" t="s">
        <v>16</v>
      </c>
      <c r="C39" s="5" t="s">
        <v>249</v>
      </c>
      <c r="D39" t="s">
        <v>250</v>
      </c>
      <c r="E39" t="s">
        <v>224</v>
      </c>
      <c r="F39" t="s">
        <v>225</v>
      </c>
      <c r="G39" s="1">
        <v>73563.41</v>
      </c>
      <c r="H39" s="1">
        <v>508556.86</v>
      </c>
      <c r="I39" s="13">
        <f>Liquidados!G43</f>
        <v>238675.15</v>
      </c>
      <c r="J39" s="13">
        <f>Liquidados!J42</f>
        <v>1080</v>
      </c>
      <c r="K39" s="18">
        <f t="shared" si="9"/>
        <v>269881.70999999996</v>
      </c>
      <c r="L39" s="18">
        <f t="shared" si="7"/>
        <v>343445.12</v>
      </c>
      <c r="M39" s="18">
        <f t="shared" si="8"/>
        <v>3240</v>
      </c>
    </row>
    <row r="40" spans="1:13" x14ac:dyDescent="0.2">
      <c r="A40" t="s">
        <v>15</v>
      </c>
      <c r="B40" t="s">
        <v>16</v>
      </c>
      <c r="C40" s="5" t="s">
        <v>251</v>
      </c>
      <c r="D40" t="s">
        <v>252</v>
      </c>
      <c r="E40" t="s">
        <v>224</v>
      </c>
      <c r="F40" t="s">
        <v>225</v>
      </c>
      <c r="G40" s="1">
        <v>1143575.8799999999</v>
      </c>
      <c r="H40" s="1">
        <v>1061851.1100000001</v>
      </c>
      <c r="I40" s="13">
        <f>Liquidados!G44</f>
        <v>583903.81999999995</v>
      </c>
      <c r="J40" s="13">
        <f>Liquidados!J43</f>
        <v>28449.640999999996</v>
      </c>
      <c r="K40" s="18">
        <f t="shared" si="9"/>
        <v>477947.29000000015</v>
      </c>
      <c r="L40" s="18">
        <f t="shared" si="7"/>
        <v>1621523.17</v>
      </c>
      <c r="M40" s="18">
        <f t="shared" si="8"/>
        <v>85348.922999999981</v>
      </c>
    </row>
    <row r="41" spans="1:13" x14ac:dyDescent="0.2">
      <c r="A41" t="s">
        <v>15</v>
      </c>
      <c r="B41" t="s">
        <v>16</v>
      </c>
      <c r="C41" s="5" t="s">
        <v>253</v>
      </c>
      <c r="D41" t="s">
        <v>254</v>
      </c>
      <c r="E41" t="s">
        <v>224</v>
      </c>
      <c r="F41" t="s">
        <v>225</v>
      </c>
      <c r="G41" s="1">
        <v>680719.92</v>
      </c>
      <c r="H41" s="1">
        <v>2041796.1</v>
      </c>
      <c r="I41" s="13">
        <f>Liquidados!G45</f>
        <v>1374107.72</v>
      </c>
      <c r="J41" s="13">
        <f>Liquidados!J44</f>
        <v>126807.035</v>
      </c>
      <c r="K41" s="18">
        <f t="shared" si="9"/>
        <v>667688.38000000012</v>
      </c>
      <c r="L41" s="18">
        <f t="shared" si="7"/>
        <v>1348408.3000000003</v>
      </c>
      <c r="M41" s="18">
        <f t="shared" si="8"/>
        <v>380421.10499999998</v>
      </c>
    </row>
    <row r="42" spans="1:13" x14ac:dyDescent="0.2">
      <c r="A42" t="s">
        <v>15</v>
      </c>
      <c r="B42" t="s">
        <v>16</v>
      </c>
      <c r="C42" s="5" t="s">
        <v>255</v>
      </c>
      <c r="D42" t="s">
        <v>256</v>
      </c>
      <c r="E42" t="s">
        <v>224</v>
      </c>
      <c r="F42" t="s">
        <v>225</v>
      </c>
      <c r="G42" s="1">
        <v>28527.360000000001</v>
      </c>
      <c r="H42" s="1">
        <v>693552.64000000001</v>
      </c>
      <c r="I42" s="13">
        <f>Liquidados!G46</f>
        <v>489025.07</v>
      </c>
      <c r="J42" s="13">
        <f>Liquidados!J45</f>
        <v>184368.799</v>
      </c>
      <c r="K42" s="18">
        <f t="shared" si="9"/>
        <v>204527.57</v>
      </c>
      <c r="L42" s="18">
        <f t="shared" si="7"/>
        <v>233054.93</v>
      </c>
      <c r="M42" s="18">
        <f t="shared" si="8"/>
        <v>553106.397</v>
      </c>
    </row>
    <row r="43" spans="1:13" x14ac:dyDescent="0.2">
      <c r="A43" t="s">
        <v>15</v>
      </c>
      <c r="B43" t="s">
        <v>16</v>
      </c>
      <c r="C43" s="5" t="s">
        <v>257</v>
      </c>
      <c r="D43" t="s">
        <v>258</v>
      </c>
      <c r="E43" t="s">
        <v>224</v>
      </c>
      <c r="F43" t="s">
        <v>225</v>
      </c>
      <c r="G43" s="1">
        <v>866618.64</v>
      </c>
      <c r="H43" s="1">
        <v>694359.75</v>
      </c>
      <c r="I43" s="13">
        <f>Liquidados!G47</f>
        <v>437881.84</v>
      </c>
      <c r="J43" s="13">
        <f>Liquidados!J46</f>
        <v>56667.883999999998</v>
      </c>
      <c r="K43" s="18">
        <f t="shared" si="9"/>
        <v>256477.90999999997</v>
      </c>
      <c r="L43" s="18">
        <f t="shared" si="7"/>
        <v>1123096.55</v>
      </c>
      <c r="M43" s="18">
        <f t="shared" si="8"/>
        <v>170003.652</v>
      </c>
    </row>
    <row r="44" spans="1:13" x14ac:dyDescent="0.2">
      <c r="A44" t="s">
        <v>15</v>
      </c>
      <c r="B44" t="s">
        <v>16</v>
      </c>
      <c r="C44" s="5" t="s">
        <v>259</v>
      </c>
      <c r="D44" t="s">
        <v>260</v>
      </c>
      <c r="E44" t="s">
        <v>224</v>
      </c>
      <c r="F44" t="s">
        <v>225</v>
      </c>
      <c r="G44" s="1">
        <v>0</v>
      </c>
      <c r="H44" s="1">
        <v>396761.39</v>
      </c>
      <c r="I44" s="13">
        <f>Liquidados!G48</f>
        <v>169360</v>
      </c>
      <c r="J44" s="13">
        <f>Liquidados!J47</f>
        <v>67575.716</v>
      </c>
      <c r="K44" s="18">
        <f t="shared" si="9"/>
        <v>227401.39</v>
      </c>
      <c r="L44" s="18">
        <f t="shared" si="7"/>
        <v>227401.39</v>
      </c>
      <c r="M44" s="18">
        <f t="shared" si="8"/>
        <v>202727.14799999999</v>
      </c>
    </row>
    <row r="45" spans="1:13" x14ac:dyDescent="0.2">
      <c r="A45" t="s">
        <v>15</v>
      </c>
      <c r="B45" t="s">
        <v>16</v>
      </c>
      <c r="C45" s="5" t="s">
        <v>261</v>
      </c>
      <c r="D45" t="s">
        <v>262</v>
      </c>
      <c r="E45" t="s">
        <v>224</v>
      </c>
      <c r="F45" t="s">
        <v>225</v>
      </c>
      <c r="G45" s="1">
        <v>93896.13</v>
      </c>
      <c r="H45" s="1">
        <v>375856.86</v>
      </c>
      <c r="I45" s="13">
        <f>Liquidados!G49</f>
        <v>255579.73</v>
      </c>
      <c r="J45" s="13">
        <f>Liquidados!J48</f>
        <v>20625.302</v>
      </c>
      <c r="K45" s="18">
        <f t="shared" si="9"/>
        <v>120277.12999999998</v>
      </c>
      <c r="L45" s="18">
        <f t="shared" si="7"/>
        <v>214173.25999999998</v>
      </c>
      <c r="M45" s="18">
        <f t="shared" si="8"/>
        <v>61875.906000000003</v>
      </c>
    </row>
    <row r="46" spans="1:13" x14ac:dyDescent="0.2">
      <c r="E46" s="38" t="s">
        <v>265</v>
      </c>
      <c r="G46" s="8">
        <f>SUM(G35:G45)</f>
        <v>3935661.0799999996</v>
      </c>
      <c r="H46" s="8">
        <f>SUM(H35:H45)</f>
        <v>7988437.9899999993</v>
      </c>
      <c r="I46" s="8">
        <f>SUM(I35:I45)</f>
        <v>4675476.5900000008</v>
      </c>
      <c r="J46" s="8">
        <f>SUM(J35:J45)</f>
        <v>639204.63400000008</v>
      </c>
      <c r="K46" s="8">
        <f>SUM(K35:K45)</f>
        <v>3312961.4000000004</v>
      </c>
      <c r="L46" s="8">
        <f>SUM(L35:L45)</f>
        <v>7248622.4799999995</v>
      </c>
      <c r="M46" s="8">
        <f>SUM(M35:M45)</f>
        <v>1917613.902</v>
      </c>
    </row>
    <row r="47" spans="1:13" x14ac:dyDescent="0.2">
      <c r="A47" s="20"/>
      <c r="B47" s="20"/>
      <c r="C47" s="51"/>
      <c r="D47" s="20"/>
      <c r="E47" s="52" t="s">
        <v>266</v>
      </c>
      <c r="F47" s="53"/>
      <c r="G47" s="50">
        <f>G33+G46</f>
        <v>8303773.2100000009</v>
      </c>
      <c r="H47" s="50">
        <f>H33+H46</f>
        <v>32459366.870000001</v>
      </c>
      <c r="I47" s="50">
        <f>I33+I46</f>
        <v>19769435.150000002</v>
      </c>
      <c r="J47" s="50">
        <f>J33+J46</f>
        <v>2813331.335</v>
      </c>
      <c r="K47" s="50">
        <f>K33+K46</f>
        <v>12689931.720000003</v>
      </c>
      <c r="L47" s="50">
        <f>L33+L46</f>
        <v>20993704.93</v>
      </c>
      <c r="M47" s="50">
        <f>M33+M46</f>
        <v>8439994.0050000008</v>
      </c>
    </row>
    <row r="49" spans="5:13" x14ac:dyDescent="0.2">
      <c r="E49" s="40" t="s">
        <v>267</v>
      </c>
      <c r="G49" s="11">
        <f>G47+G16</f>
        <v>12646728.900000002</v>
      </c>
      <c r="H49" s="11">
        <f>H47+H16</f>
        <v>34046554.640000001</v>
      </c>
      <c r="I49" s="11">
        <f>I47+I16</f>
        <v>20365713.410000004</v>
      </c>
      <c r="J49" s="11">
        <f>J47+J16</f>
        <v>3148436.344</v>
      </c>
      <c r="K49" s="11">
        <f>K47+K16</f>
        <v>13680841.230000002</v>
      </c>
      <c r="L49" s="11">
        <f>L47+L16</f>
        <v>26327570.129999999</v>
      </c>
      <c r="M49" s="11">
        <f>M47+M16</f>
        <v>9445309.0320000015</v>
      </c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B28" workbookViewId="0">
      <selection activeCell="B57" sqref="B57"/>
    </sheetView>
  </sheetViews>
  <sheetFormatPr defaultRowHeight="12.75" x14ac:dyDescent="0.2"/>
  <cols>
    <col min="2" max="2" width="32.140625" bestFit="1" customWidth="1"/>
    <col min="4" max="4" width="52.85546875" customWidth="1"/>
    <col min="5" max="5" width="9.140625" customWidth="1"/>
    <col min="6" max="6" width="71.5703125" hidden="1" customWidth="1"/>
    <col min="7" max="7" width="14.5703125" customWidth="1"/>
    <col min="8" max="8" width="13.28515625" customWidth="1"/>
    <col min="9" max="9" width="14.140625" customWidth="1"/>
    <col min="10" max="10" width="13.28515625" customWidth="1"/>
    <col min="11" max="11" width="13.7109375" customWidth="1"/>
  </cols>
  <sheetData>
    <row r="1" spans="1:11" s="42" customFormat="1" ht="25.5" x14ac:dyDescent="0.2">
      <c r="G1" s="43" t="s">
        <v>268</v>
      </c>
      <c r="H1" s="43" t="s">
        <v>231</v>
      </c>
      <c r="I1" s="44" t="s">
        <v>233</v>
      </c>
      <c r="J1" s="42" t="s">
        <v>273</v>
      </c>
      <c r="K1" s="42" t="s">
        <v>237</v>
      </c>
    </row>
    <row r="2" spans="1:11" x14ac:dyDescent="0.2">
      <c r="A2" t="s">
        <v>39</v>
      </c>
      <c r="B2" t="s">
        <v>240</v>
      </c>
      <c r="C2" t="s">
        <v>241</v>
      </c>
      <c r="D2" t="s">
        <v>242</v>
      </c>
      <c r="E2" t="s">
        <v>269</v>
      </c>
      <c r="F2" t="s">
        <v>270</v>
      </c>
      <c r="H2" s="1">
        <v>32788.74</v>
      </c>
      <c r="I2" s="10">
        <f>G2+H2</f>
        <v>32788.74</v>
      </c>
      <c r="J2" s="13">
        <f>I2/10</f>
        <v>3278.8739999999998</v>
      </c>
      <c r="K2" s="18">
        <f>J2*3</f>
        <v>9836.6219999999994</v>
      </c>
    </row>
    <row r="3" spans="1:11" x14ac:dyDescent="0.2">
      <c r="A3" t="s">
        <v>39</v>
      </c>
      <c r="B3" t="s">
        <v>240</v>
      </c>
      <c r="C3" t="s">
        <v>243</v>
      </c>
      <c r="D3" t="s">
        <v>244</v>
      </c>
      <c r="E3" t="s">
        <v>269</v>
      </c>
      <c r="F3" t="s">
        <v>270</v>
      </c>
      <c r="H3" s="1">
        <v>70596.69</v>
      </c>
      <c r="I3" s="10">
        <f>G3+H3</f>
        <v>70596.69</v>
      </c>
      <c r="J3" s="13">
        <f>I3/10</f>
        <v>7059.6689999999999</v>
      </c>
      <c r="K3" s="18">
        <f>J3*3</f>
        <v>21179.006999999998</v>
      </c>
    </row>
    <row r="4" spans="1:11" x14ac:dyDescent="0.2">
      <c r="A4" t="s">
        <v>39</v>
      </c>
      <c r="B4" t="s">
        <v>240</v>
      </c>
      <c r="C4" t="s">
        <v>247</v>
      </c>
      <c r="D4" t="s">
        <v>248</v>
      </c>
      <c r="E4" t="s">
        <v>269</v>
      </c>
      <c r="F4" t="s">
        <v>270</v>
      </c>
      <c r="H4" s="1">
        <v>16341.67</v>
      </c>
      <c r="I4" s="10">
        <f>G4+H4</f>
        <v>16341.67</v>
      </c>
      <c r="J4" s="13">
        <f>I4/10</f>
        <v>1634.1669999999999</v>
      </c>
      <c r="K4" s="18">
        <f>J4*3</f>
        <v>4902.5010000000002</v>
      </c>
    </row>
    <row r="5" spans="1:11" x14ac:dyDescent="0.2">
      <c r="A5" t="s">
        <v>39</v>
      </c>
      <c r="B5" t="s">
        <v>240</v>
      </c>
      <c r="C5" t="s">
        <v>259</v>
      </c>
      <c r="D5" t="s">
        <v>260</v>
      </c>
      <c r="E5" t="s">
        <v>269</v>
      </c>
      <c r="F5" t="s">
        <v>270</v>
      </c>
      <c r="H5" s="1">
        <v>95984</v>
      </c>
      <c r="I5" s="10">
        <f>G5+H5</f>
        <v>95984</v>
      </c>
      <c r="J5" s="13">
        <f>I5/10</f>
        <v>9598.4</v>
      </c>
      <c r="K5" s="18">
        <f>J5*3</f>
        <v>28795.199999999997</v>
      </c>
    </row>
    <row r="6" spans="1:11" x14ac:dyDescent="0.2">
      <c r="A6" t="s">
        <v>39</v>
      </c>
      <c r="B6" t="s">
        <v>240</v>
      </c>
      <c r="C6" t="s">
        <v>241</v>
      </c>
      <c r="D6" t="s">
        <v>242</v>
      </c>
      <c r="E6" t="s">
        <v>31</v>
      </c>
      <c r="F6" t="s">
        <v>32</v>
      </c>
      <c r="G6" s="1">
        <v>14307.3</v>
      </c>
      <c r="H6" s="1">
        <v>129751.52</v>
      </c>
      <c r="I6" s="10">
        <f>G6+H6</f>
        <v>144058.82</v>
      </c>
      <c r="J6" s="13">
        <f>I6/10</f>
        <v>14405.882000000001</v>
      </c>
      <c r="K6" s="18">
        <f>J6*3</f>
        <v>43217.646000000008</v>
      </c>
    </row>
    <row r="7" spans="1:11" x14ac:dyDescent="0.2">
      <c r="A7" t="s">
        <v>39</v>
      </c>
      <c r="B7" t="s">
        <v>240</v>
      </c>
      <c r="C7" t="s">
        <v>243</v>
      </c>
      <c r="D7" t="s">
        <v>244</v>
      </c>
      <c r="E7" t="s">
        <v>31</v>
      </c>
      <c r="F7" t="s">
        <v>32</v>
      </c>
      <c r="G7" s="1">
        <v>74055.14</v>
      </c>
      <c r="H7" s="1">
        <v>436939.79</v>
      </c>
      <c r="I7" s="10">
        <f>G7+H7</f>
        <v>510994.93</v>
      </c>
      <c r="J7" s="13">
        <f>I7/10</f>
        <v>51099.493000000002</v>
      </c>
      <c r="K7" s="18">
        <f>J7*3</f>
        <v>153298.47899999999</v>
      </c>
    </row>
    <row r="8" spans="1:11" x14ac:dyDescent="0.2">
      <c r="A8" t="s">
        <v>39</v>
      </c>
      <c r="B8" t="s">
        <v>240</v>
      </c>
      <c r="C8" t="s">
        <v>245</v>
      </c>
      <c r="D8" t="s">
        <v>246</v>
      </c>
      <c r="E8" t="s">
        <v>31</v>
      </c>
      <c r="F8" t="s">
        <v>32</v>
      </c>
      <c r="G8" s="1">
        <v>9552.66</v>
      </c>
      <c r="H8" s="1">
        <v>145762.67000000001</v>
      </c>
      <c r="I8" s="10">
        <f>G8+H8</f>
        <v>155315.33000000002</v>
      </c>
      <c r="J8" s="13">
        <f>I8/10</f>
        <v>15531.533000000001</v>
      </c>
      <c r="K8" s="18">
        <f>J8*3</f>
        <v>46594.599000000002</v>
      </c>
    </row>
    <row r="9" spans="1:11" x14ac:dyDescent="0.2">
      <c r="A9" t="s">
        <v>39</v>
      </c>
      <c r="B9" t="s">
        <v>240</v>
      </c>
      <c r="C9" t="s">
        <v>247</v>
      </c>
      <c r="D9" t="s">
        <v>248</v>
      </c>
      <c r="E9" t="s">
        <v>31</v>
      </c>
      <c r="F9" t="s">
        <v>32</v>
      </c>
      <c r="G9" s="1">
        <v>43100</v>
      </c>
      <c r="H9" s="1">
        <v>439484.19</v>
      </c>
      <c r="I9" s="10">
        <f>G9+H9</f>
        <v>482584.19</v>
      </c>
      <c r="J9" s="13">
        <f>I9/10</f>
        <v>48258.419000000002</v>
      </c>
      <c r="K9" s="18">
        <f>J9*3</f>
        <v>144775.25700000001</v>
      </c>
    </row>
    <row r="10" spans="1:11" x14ac:dyDescent="0.2">
      <c r="A10" t="s">
        <v>39</v>
      </c>
      <c r="B10" t="s">
        <v>240</v>
      </c>
      <c r="C10" t="s">
        <v>249</v>
      </c>
      <c r="D10" t="s">
        <v>250</v>
      </c>
      <c r="E10" t="s">
        <v>31</v>
      </c>
      <c r="F10" t="s">
        <v>32</v>
      </c>
      <c r="G10" s="1">
        <v>60610.05</v>
      </c>
      <c r="H10" s="1">
        <v>91781.96</v>
      </c>
      <c r="I10" s="10">
        <f>G10+H10</f>
        <v>152392.01</v>
      </c>
      <c r="J10" s="13">
        <f>I10/10</f>
        <v>15239.201000000001</v>
      </c>
      <c r="K10" s="18">
        <f>J10*3</f>
        <v>45717.603000000003</v>
      </c>
    </row>
    <row r="11" spans="1:11" x14ac:dyDescent="0.2">
      <c r="A11" t="s">
        <v>39</v>
      </c>
      <c r="B11" t="s">
        <v>240</v>
      </c>
      <c r="C11" t="s">
        <v>251</v>
      </c>
      <c r="D11" t="s">
        <v>252</v>
      </c>
      <c r="E11" t="s">
        <v>31</v>
      </c>
      <c r="F11" t="s">
        <v>32</v>
      </c>
      <c r="G11" s="1">
        <v>16462.8</v>
      </c>
      <c r="H11" s="1">
        <v>327087.61</v>
      </c>
      <c r="I11" s="10">
        <f>G11+H11</f>
        <v>343550.41</v>
      </c>
      <c r="J11" s="13">
        <f>I11/10</f>
        <v>34355.040999999997</v>
      </c>
      <c r="K11" s="18">
        <f>J11*3</f>
        <v>103065.12299999999</v>
      </c>
    </row>
    <row r="12" spans="1:11" x14ac:dyDescent="0.2">
      <c r="A12" t="s">
        <v>39</v>
      </c>
      <c r="B12" t="s">
        <v>240</v>
      </c>
      <c r="C12" t="s">
        <v>253</v>
      </c>
      <c r="D12" t="s">
        <v>254</v>
      </c>
      <c r="E12" t="s">
        <v>31</v>
      </c>
      <c r="F12" t="s">
        <v>32</v>
      </c>
      <c r="G12" s="1">
        <v>20652.46</v>
      </c>
      <c r="H12" s="1">
        <v>407273.99</v>
      </c>
      <c r="I12" s="10">
        <f>G12+H12</f>
        <v>427926.45</v>
      </c>
      <c r="J12" s="13">
        <f>I12/10</f>
        <v>42792.645000000004</v>
      </c>
      <c r="K12" s="18">
        <f>J12*3</f>
        <v>128377.93500000001</v>
      </c>
    </row>
    <row r="13" spans="1:11" x14ac:dyDescent="0.2">
      <c r="A13" t="s">
        <v>39</v>
      </c>
      <c r="B13" t="s">
        <v>240</v>
      </c>
      <c r="C13" t="s">
        <v>255</v>
      </c>
      <c r="D13" t="s">
        <v>256</v>
      </c>
      <c r="E13" t="s">
        <v>31</v>
      </c>
      <c r="F13" t="s">
        <v>32</v>
      </c>
      <c r="G13" s="1">
        <v>17192.82</v>
      </c>
      <c r="H13" s="1">
        <v>142931.5</v>
      </c>
      <c r="I13" s="10">
        <f>G13+H13</f>
        <v>160124.32</v>
      </c>
      <c r="J13" s="13">
        <f>I13/10</f>
        <v>16012.432000000001</v>
      </c>
      <c r="K13" s="18">
        <f>J13*3</f>
        <v>48037.296000000002</v>
      </c>
    </row>
    <row r="14" spans="1:11" x14ac:dyDescent="0.2">
      <c r="A14" t="s">
        <v>39</v>
      </c>
      <c r="B14" t="s">
        <v>240</v>
      </c>
      <c r="C14" t="s">
        <v>257</v>
      </c>
      <c r="D14" t="s">
        <v>258</v>
      </c>
      <c r="E14" t="s">
        <v>31</v>
      </c>
      <c r="F14" t="s">
        <v>32</v>
      </c>
      <c r="G14" s="1">
        <v>62128.52</v>
      </c>
      <c r="H14" s="1">
        <v>139995.56</v>
      </c>
      <c r="I14" s="10">
        <f>G14+H14</f>
        <v>202124.08</v>
      </c>
      <c r="J14" s="13">
        <f>I14/10</f>
        <v>20212.407999999999</v>
      </c>
      <c r="K14" s="18">
        <f>J14*3</f>
        <v>60637.224000000002</v>
      </c>
    </row>
    <row r="15" spans="1:11" x14ac:dyDescent="0.2">
      <c r="A15" t="s">
        <v>39</v>
      </c>
      <c r="B15" t="s">
        <v>240</v>
      </c>
      <c r="C15" t="s">
        <v>259</v>
      </c>
      <c r="D15" t="s">
        <v>260</v>
      </c>
      <c r="E15" t="s">
        <v>31</v>
      </c>
      <c r="F15" t="s">
        <v>32</v>
      </c>
      <c r="G15" s="1">
        <v>27385.279999999999</v>
      </c>
      <c r="H15" s="1">
        <v>201649.42</v>
      </c>
      <c r="I15" s="10">
        <f>G15+H15</f>
        <v>229034.7</v>
      </c>
      <c r="J15" s="13">
        <f>I15/10</f>
        <v>22903.47</v>
      </c>
      <c r="K15" s="18">
        <f>J15*3</f>
        <v>68710.41</v>
      </c>
    </row>
    <row r="16" spans="1:11" x14ac:dyDescent="0.2">
      <c r="A16" t="s">
        <v>39</v>
      </c>
      <c r="B16" t="s">
        <v>240</v>
      </c>
      <c r="C16" t="s">
        <v>261</v>
      </c>
      <c r="D16" t="s">
        <v>262</v>
      </c>
      <c r="E16" t="s">
        <v>31</v>
      </c>
      <c r="F16" t="s">
        <v>32</v>
      </c>
      <c r="G16" s="1">
        <v>169335.2</v>
      </c>
      <c r="H16" s="1">
        <v>292113.62</v>
      </c>
      <c r="I16" s="10">
        <f>G16+H16</f>
        <v>461448.82</v>
      </c>
      <c r="J16" s="13">
        <f>I16/10</f>
        <v>46144.881999999998</v>
      </c>
      <c r="K16" s="18">
        <f>J16*3</f>
        <v>138434.64600000001</v>
      </c>
    </row>
    <row r="17" spans="1:11" x14ac:dyDescent="0.2">
      <c r="A17" t="s">
        <v>39</v>
      </c>
      <c r="B17" t="s">
        <v>240</v>
      </c>
      <c r="C17" t="s">
        <v>255</v>
      </c>
      <c r="D17" t="s">
        <v>256</v>
      </c>
      <c r="E17" t="s">
        <v>224</v>
      </c>
      <c r="F17" t="s">
        <v>225</v>
      </c>
      <c r="G17" s="1">
        <v>81496.03</v>
      </c>
      <c r="I17" s="10">
        <f>G17+H17</f>
        <v>81496.03</v>
      </c>
      <c r="J17" s="13">
        <f>I17/10</f>
        <v>8149.6030000000001</v>
      </c>
      <c r="K17" s="18">
        <f>J17*3</f>
        <v>24448.809000000001</v>
      </c>
    </row>
    <row r="18" spans="1:11" ht="15" x14ac:dyDescent="0.35">
      <c r="G18" s="7">
        <f>SUM(G2:G17)</f>
        <v>596278.26</v>
      </c>
      <c r="H18" s="7">
        <f>SUM(H2:H17)</f>
        <v>2970482.93</v>
      </c>
      <c r="I18" s="11">
        <f>G18+H18</f>
        <v>3566761.1900000004</v>
      </c>
      <c r="J18" s="17">
        <f>I18/10</f>
        <v>356676.11900000006</v>
      </c>
      <c r="K18" s="17">
        <f>J18*3</f>
        <v>1070028.3570000003</v>
      </c>
    </row>
    <row r="19" spans="1:11" x14ac:dyDescent="0.2">
      <c r="G19" s="1"/>
      <c r="H19" s="1"/>
      <c r="J19" s="13"/>
    </row>
    <row r="20" spans="1:11" x14ac:dyDescent="0.2">
      <c r="A20" t="s">
        <v>15</v>
      </c>
      <c r="B20" t="s">
        <v>16</v>
      </c>
      <c r="C20" t="s">
        <v>247</v>
      </c>
      <c r="D20" t="s">
        <v>248</v>
      </c>
      <c r="E20" t="s">
        <v>17</v>
      </c>
      <c r="F20" t="s">
        <v>18</v>
      </c>
      <c r="G20" s="1">
        <v>5799</v>
      </c>
      <c r="I20" s="10">
        <f>G20+H20</f>
        <v>5799</v>
      </c>
      <c r="J20" s="13">
        <f>I20/10</f>
        <v>579.9</v>
      </c>
      <c r="K20" s="18">
        <f>J20*3</f>
        <v>1739.6999999999998</v>
      </c>
    </row>
    <row r="21" spans="1:11" x14ac:dyDescent="0.2">
      <c r="A21" t="s">
        <v>15</v>
      </c>
      <c r="B21" t="s">
        <v>16</v>
      </c>
      <c r="C21" t="s">
        <v>247</v>
      </c>
      <c r="D21" t="s">
        <v>248</v>
      </c>
      <c r="E21" t="s">
        <v>23</v>
      </c>
      <c r="F21" t="s">
        <v>24</v>
      </c>
      <c r="G21" s="1">
        <v>56453</v>
      </c>
      <c r="I21" s="10">
        <f>G21+H21</f>
        <v>56453</v>
      </c>
      <c r="J21" s="13">
        <f>I21/10</f>
        <v>5645.3</v>
      </c>
      <c r="K21" s="18">
        <f>J21*3</f>
        <v>16935.900000000001</v>
      </c>
    </row>
    <row r="22" spans="1:11" x14ac:dyDescent="0.2">
      <c r="A22" t="s">
        <v>15</v>
      </c>
      <c r="B22" t="s">
        <v>16</v>
      </c>
      <c r="C22" t="s">
        <v>271</v>
      </c>
      <c r="D22" t="s">
        <v>272</v>
      </c>
      <c r="E22" t="s">
        <v>31</v>
      </c>
      <c r="F22" t="s">
        <v>32</v>
      </c>
      <c r="H22" s="1">
        <v>923.91</v>
      </c>
      <c r="I22" s="10">
        <f>G22+H22</f>
        <v>923.91</v>
      </c>
      <c r="J22" s="13">
        <f>I22/10</f>
        <v>92.390999999999991</v>
      </c>
      <c r="K22" s="18">
        <f>J22*3</f>
        <v>277.173</v>
      </c>
    </row>
    <row r="23" spans="1:11" x14ac:dyDescent="0.2">
      <c r="A23" t="s">
        <v>15</v>
      </c>
      <c r="B23" t="s">
        <v>16</v>
      </c>
      <c r="C23" t="s">
        <v>241</v>
      </c>
      <c r="D23" t="s">
        <v>242</v>
      </c>
      <c r="E23" t="s">
        <v>31</v>
      </c>
      <c r="F23" t="s">
        <v>32</v>
      </c>
      <c r="G23" s="1">
        <v>522773.23</v>
      </c>
      <c r="H23" s="1">
        <v>357672.79</v>
      </c>
      <c r="I23" s="10">
        <f>G23+H23</f>
        <v>880446.02</v>
      </c>
      <c r="J23" s="13">
        <f>I23/10</f>
        <v>88044.601999999999</v>
      </c>
      <c r="K23" s="18">
        <f>J23*3</f>
        <v>264133.80599999998</v>
      </c>
    </row>
    <row r="24" spans="1:11" x14ac:dyDescent="0.2">
      <c r="A24" t="s">
        <v>15</v>
      </c>
      <c r="B24" t="s">
        <v>16</v>
      </c>
      <c r="C24" t="s">
        <v>243</v>
      </c>
      <c r="D24" t="s">
        <v>244</v>
      </c>
      <c r="E24" t="s">
        <v>31</v>
      </c>
      <c r="F24" t="s">
        <v>32</v>
      </c>
      <c r="G24" s="1">
        <v>763974.04</v>
      </c>
      <c r="H24" s="1">
        <v>222863.26</v>
      </c>
      <c r="I24" s="10">
        <f>G24+H24</f>
        <v>986837.3</v>
      </c>
      <c r="J24" s="13">
        <f>I24/10</f>
        <v>98683.73000000001</v>
      </c>
      <c r="K24" s="18">
        <f>J24*3</f>
        <v>296051.19000000006</v>
      </c>
    </row>
    <row r="25" spans="1:11" x14ac:dyDescent="0.2">
      <c r="A25" t="s">
        <v>15</v>
      </c>
      <c r="B25" t="s">
        <v>16</v>
      </c>
      <c r="C25" t="s">
        <v>245</v>
      </c>
      <c r="D25" t="s">
        <v>246</v>
      </c>
      <c r="E25" t="s">
        <v>31</v>
      </c>
      <c r="F25" t="s">
        <v>32</v>
      </c>
      <c r="G25" s="1">
        <v>1473250.07</v>
      </c>
      <c r="H25" s="1">
        <v>644462.75</v>
      </c>
      <c r="I25" s="10">
        <f>G25+H25</f>
        <v>2117712.8200000003</v>
      </c>
      <c r="J25" s="13">
        <f>I25/10</f>
        <v>211771.28200000004</v>
      </c>
      <c r="K25" s="18">
        <f>J25*3</f>
        <v>635313.84600000014</v>
      </c>
    </row>
    <row r="26" spans="1:11" x14ac:dyDescent="0.2">
      <c r="A26" t="s">
        <v>15</v>
      </c>
      <c r="B26" t="s">
        <v>16</v>
      </c>
      <c r="C26" t="s">
        <v>247</v>
      </c>
      <c r="D26" t="s">
        <v>248</v>
      </c>
      <c r="E26" t="s">
        <v>31</v>
      </c>
      <c r="F26" t="s">
        <v>32</v>
      </c>
      <c r="G26" s="1">
        <v>2725292.34</v>
      </c>
      <c r="H26" s="1">
        <v>1584748.56</v>
      </c>
      <c r="I26" s="10">
        <f>G26+H26</f>
        <v>4310040.9000000004</v>
      </c>
      <c r="J26" s="13">
        <f>I26/10</f>
        <v>431004.09</v>
      </c>
      <c r="K26" s="18">
        <f>J26*3</f>
        <v>1293012.27</v>
      </c>
    </row>
    <row r="27" spans="1:11" x14ac:dyDescent="0.2">
      <c r="A27" t="s">
        <v>15</v>
      </c>
      <c r="B27" t="s">
        <v>16</v>
      </c>
      <c r="C27" t="s">
        <v>249</v>
      </c>
      <c r="D27" t="s">
        <v>250</v>
      </c>
      <c r="E27" t="s">
        <v>31</v>
      </c>
      <c r="F27" t="s">
        <v>32</v>
      </c>
      <c r="G27" s="1">
        <v>819713.28</v>
      </c>
      <c r="H27" s="1">
        <v>373602.75</v>
      </c>
      <c r="I27" s="10">
        <f>G27+H27</f>
        <v>1193316.03</v>
      </c>
      <c r="J27" s="13">
        <f>I27/10</f>
        <v>119331.603</v>
      </c>
      <c r="K27" s="18">
        <f>J27*3</f>
        <v>357994.80900000001</v>
      </c>
    </row>
    <row r="28" spans="1:11" x14ac:dyDescent="0.2">
      <c r="A28" t="s">
        <v>15</v>
      </c>
      <c r="B28" t="s">
        <v>16</v>
      </c>
      <c r="C28" t="s">
        <v>251</v>
      </c>
      <c r="D28" t="s">
        <v>252</v>
      </c>
      <c r="E28" t="s">
        <v>31</v>
      </c>
      <c r="F28" t="s">
        <v>32</v>
      </c>
      <c r="G28" s="1">
        <v>2397247.98</v>
      </c>
      <c r="H28" s="1">
        <v>547030.43999999994</v>
      </c>
      <c r="I28" s="10">
        <f>G28+H28</f>
        <v>2944278.42</v>
      </c>
      <c r="J28" s="13">
        <f>I28/10</f>
        <v>294427.842</v>
      </c>
      <c r="K28" s="18">
        <f>J28*3</f>
        <v>883283.52600000007</v>
      </c>
    </row>
    <row r="29" spans="1:11" x14ac:dyDescent="0.2">
      <c r="A29" t="s">
        <v>15</v>
      </c>
      <c r="B29" t="s">
        <v>16</v>
      </c>
      <c r="C29" t="s">
        <v>253</v>
      </c>
      <c r="D29" t="s">
        <v>254</v>
      </c>
      <c r="E29" t="s">
        <v>31</v>
      </c>
      <c r="F29" t="s">
        <v>32</v>
      </c>
      <c r="G29" s="1">
        <v>2022512.04</v>
      </c>
      <c r="H29" s="1">
        <v>612686.18000000005</v>
      </c>
      <c r="I29" s="10">
        <f>G29+H29</f>
        <v>2635198.2200000002</v>
      </c>
      <c r="J29" s="13">
        <f>I29/10</f>
        <v>263519.82200000004</v>
      </c>
      <c r="K29" s="18">
        <f>J29*3</f>
        <v>790559.46600000013</v>
      </c>
    </row>
    <row r="30" spans="1:11" x14ac:dyDescent="0.2">
      <c r="A30" t="s">
        <v>15</v>
      </c>
      <c r="B30" t="s">
        <v>16</v>
      </c>
      <c r="C30" t="s">
        <v>255</v>
      </c>
      <c r="D30" t="s">
        <v>256</v>
      </c>
      <c r="E30" t="s">
        <v>31</v>
      </c>
      <c r="F30" t="s">
        <v>32</v>
      </c>
      <c r="G30" s="1">
        <v>1202856.21</v>
      </c>
      <c r="H30" s="1">
        <v>619859.55000000005</v>
      </c>
      <c r="I30" s="10">
        <f>G30+H30</f>
        <v>1822715.76</v>
      </c>
      <c r="J30" s="13">
        <f>I30/10</f>
        <v>182271.576</v>
      </c>
      <c r="K30" s="18">
        <f>J30*3</f>
        <v>546814.728</v>
      </c>
    </row>
    <row r="31" spans="1:11" x14ac:dyDescent="0.2">
      <c r="A31" t="s">
        <v>15</v>
      </c>
      <c r="B31" t="s">
        <v>16</v>
      </c>
      <c r="C31" t="s">
        <v>257</v>
      </c>
      <c r="D31" t="s">
        <v>258</v>
      </c>
      <c r="E31" t="s">
        <v>31</v>
      </c>
      <c r="F31" t="s">
        <v>32</v>
      </c>
      <c r="G31" s="1">
        <v>1031967</v>
      </c>
      <c r="H31" s="1">
        <v>697945.99</v>
      </c>
      <c r="I31" s="10">
        <f>G31+H31</f>
        <v>1729912.99</v>
      </c>
      <c r="J31" s="13">
        <f>I31/10</f>
        <v>172991.299</v>
      </c>
      <c r="K31" s="18">
        <f>J31*3</f>
        <v>518973.897</v>
      </c>
    </row>
    <row r="32" spans="1:11" x14ac:dyDescent="0.2">
      <c r="A32" t="s">
        <v>15</v>
      </c>
      <c r="B32" t="s">
        <v>16</v>
      </c>
      <c r="C32" t="s">
        <v>259</v>
      </c>
      <c r="D32" t="s">
        <v>260</v>
      </c>
      <c r="E32" t="s">
        <v>31</v>
      </c>
      <c r="F32" t="s">
        <v>32</v>
      </c>
      <c r="G32" s="1">
        <v>1145394.2</v>
      </c>
      <c r="H32" s="1">
        <v>495031.25</v>
      </c>
      <c r="I32" s="10">
        <f>G32+H32</f>
        <v>1640425.45</v>
      </c>
      <c r="J32" s="13">
        <f>I32/10</f>
        <v>164042.54499999998</v>
      </c>
      <c r="K32" s="18">
        <f>J32*3</f>
        <v>492127.63499999995</v>
      </c>
    </row>
    <row r="33" spans="1:12" x14ac:dyDescent="0.2">
      <c r="A33" t="s">
        <v>15</v>
      </c>
      <c r="B33" t="s">
        <v>16</v>
      </c>
      <c r="C33" t="s">
        <v>261</v>
      </c>
      <c r="D33" t="s">
        <v>262</v>
      </c>
      <c r="E33" t="s">
        <v>31</v>
      </c>
      <c r="F33" t="s">
        <v>32</v>
      </c>
      <c r="G33" s="1">
        <v>657534.22</v>
      </c>
      <c r="H33" s="1">
        <v>474867.93</v>
      </c>
      <c r="I33" s="10">
        <f>G33+H33</f>
        <v>1132402.1499999999</v>
      </c>
      <c r="J33" s="13">
        <f>I33/10</f>
        <v>113240.215</v>
      </c>
      <c r="K33" s="18">
        <f>J33*3</f>
        <v>339720.64500000002</v>
      </c>
    </row>
    <row r="34" spans="1:12" x14ac:dyDescent="0.2">
      <c r="A34" t="s">
        <v>15</v>
      </c>
      <c r="B34" t="s">
        <v>16</v>
      </c>
      <c r="C34" t="s">
        <v>247</v>
      </c>
      <c r="D34" t="s">
        <v>248</v>
      </c>
      <c r="E34" t="s">
        <v>221</v>
      </c>
      <c r="F34" t="s">
        <v>222</v>
      </c>
      <c r="G34" s="1">
        <v>108339.53</v>
      </c>
      <c r="I34" s="10">
        <f>G34+H34</f>
        <v>108339.53</v>
      </c>
      <c r="J34" s="13">
        <f>I34/10</f>
        <v>10833.953</v>
      </c>
      <c r="K34" s="18">
        <f>J34*3</f>
        <v>32501.858999999997</v>
      </c>
    </row>
    <row r="35" spans="1:12" x14ac:dyDescent="0.2">
      <c r="A35" t="s">
        <v>15</v>
      </c>
      <c r="B35" t="s">
        <v>16</v>
      </c>
      <c r="C35" t="s">
        <v>247</v>
      </c>
      <c r="D35" t="s">
        <v>248</v>
      </c>
      <c r="E35" t="s">
        <v>228</v>
      </c>
      <c r="F35" t="s">
        <v>229</v>
      </c>
      <c r="G35" s="1">
        <v>160852.42000000001</v>
      </c>
      <c r="H35" s="1">
        <v>16537</v>
      </c>
      <c r="I35" s="10">
        <f>G35+H35</f>
        <v>177389.42</v>
      </c>
      <c r="J35" s="13">
        <f>I35/10</f>
        <v>17738.942000000003</v>
      </c>
      <c r="K35" s="18">
        <f>J35*3</f>
        <v>53216.826000000008</v>
      </c>
    </row>
    <row r="36" spans="1:12" ht="15" x14ac:dyDescent="0.35">
      <c r="G36" s="7">
        <f>SUM(G20:G35)</f>
        <v>15093958.560000001</v>
      </c>
      <c r="H36" s="7">
        <f>SUM(H20:H35)</f>
        <v>6648232.3599999994</v>
      </c>
      <c r="I36" s="11">
        <f>G36+H36</f>
        <v>21742190.920000002</v>
      </c>
      <c r="J36" s="17">
        <f>I36/10</f>
        <v>2174219.0920000002</v>
      </c>
      <c r="K36" s="17">
        <f>J36*3</f>
        <v>6522657.2760000005</v>
      </c>
    </row>
    <row r="37" spans="1:12" x14ac:dyDescent="0.2">
      <c r="G37" s="1"/>
      <c r="J37" s="13"/>
    </row>
    <row r="38" spans="1:12" x14ac:dyDescent="0.2">
      <c r="A38" t="s">
        <v>15</v>
      </c>
      <c r="B38" t="s">
        <v>16</v>
      </c>
      <c r="C38" t="s">
        <v>271</v>
      </c>
      <c r="D38" t="s">
        <v>272</v>
      </c>
      <c r="E38" t="s">
        <v>224</v>
      </c>
      <c r="F38" t="s">
        <v>225</v>
      </c>
      <c r="H38" s="1">
        <v>53142.67</v>
      </c>
      <c r="I38" s="10">
        <f>G38+H38</f>
        <v>53142.67</v>
      </c>
      <c r="J38" s="13">
        <f>I38/10</f>
        <v>5314.2669999999998</v>
      </c>
      <c r="K38" s="18">
        <f>J38*3</f>
        <v>15942.800999999999</v>
      </c>
    </row>
    <row r="39" spans="1:12" x14ac:dyDescent="0.2">
      <c r="A39" t="s">
        <v>15</v>
      </c>
      <c r="B39" t="s">
        <v>16</v>
      </c>
      <c r="C39" t="s">
        <v>241</v>
      </c>
      <c r="D39" t="s">
        <v>242</v>
      </c>
      <c r="E39" t="s">
        <v>224</v>
      </c>
      <c r="F39" t="s">
        <v>225</v>
      </c>
      <c r="G39" s="1">
        <v>421692.84</v>
      </c>
      <c r="H39" s="1">
        <v>97773.440000000002</v>
      </c>
      <c r="I39" s="10">
        <f>G39+H39</f>
        <v>519466.28</v>
      </c>
      <c r="J39" s="13">
        <f>I39/10</f>
        <v>51946.628000000004</v>
      </c>
      <c r="K39" s="18">
        <f>J39*3</f>
        <v>155839.88400000002</v>
      </c>
      <c r="L39" s="5"/>
    </row>
    <row r="40" spans="1:12" x14ac:dyDescent="0.2">
      <c r="A40" t="s">
        <v>15</v>
      </c>
      <c r="B40" t="s">
        <v>16</v>
      </c>
      <c r="C40" t="s">
        <v>243</v>
      </c>
      <c r="D40" t="s">
        <v>244</v>
      </c>
      <c r="E40" t="s">
        <v>224</v>
      </c>
      <c r="F40" t="s">
        <v>225</v>
      </c>
      <c r="G40" s="1">
        <v>185406.96</v>
      </c>
      <c r="H40" s="1">
        <v>27298.02</v>
      </c>
      <c r="I40" s="10">
        <f>G40+H40</f>
        <v>212704.97999999998</v>
      </c>
      <c r="J40" s="13">
        <f>I40/10</f>
        <v>21270.498</v>
      </c>
      <c r="K40" s="18">
        <f>J40*3</f>
        <v>63811.493999999999</v>
      </c>
      <c r="L40" s="5"/>
    </row>
    <row r="41" spans="1:12" x14ac:dyDescent="0.2">
      <c r="A41" t="s">
        <v>15</v>
      </c>
      <c r="B41" t="s">
        <v>16</v>
      </c>
      <c r="C41" t="s">
        <v>245</v>
      </c>
      <c r="D41" t="s">
        <v>246</v>
      </c>
      <c r="E41" t="s">
        <v>224</v>
      </c>
      <c r="F41" t="s">
        <v>225</v>
      </c>
      <c r="G41" s="1">
        <v>509043.46</v>
      </c>
      <c r="H41" s="1">
        <v>241945.18</v>
      </c>
      <c r="I41" s="10">
        <f>G41+H41</f>
        <v>750988.64</v>
      </c>
      <c r="J41" s="13">
        <f>I41/10</f>
        <v>75098.864000000001</v>
      </c>
      <c r="K41" s="18">
        <f>J41*3</f>
        <v>225296.592</v>
      </c>
      <c r="L41" s="5"/>
    </row>
    <row r="42" spans="1:12" x14ac:dyDescent="0.2">
      <c r="A42" t="s">
        <v>15</v>
      </c>
      <c r="B42" t="s">
        <v>16</v>
      </c>
      <c r="C42" t="s">
        <v>247</v>
      </c>
      <c r="D42" t="s">
        <v>248</v>
      </c>
      <c r="E42" t="s">
        <v>224</v>
      </c>
      <c r="F42" t="s">
        <v>225</v>
      </c>
      <c r="G42" s="1">
        <v>10800</v>
      </c>
      <c r="I42" s="10">
        <f>G42+H42</f>
        <v>10800</v>
      </c>
      <c r="J42" s="13">
        <f>I42/10</f>
        <v>1080</v>
      </c>
      <c r="K42" s="18">
        <f>J42*3</f>
        <v>3240</v>
      </c>
      <c r="L42" s="5"/>
    </row>
    <row r="43" spans="1:12" x14ac:dyDescent="0.2">
      <c r="A43" t="s">
        <v>15</v>
      </c>
      <c r="B43" t="s">
        <v>16</v>
      </c>
      <c r="C43" t="s">
        <v>249</v>
      </c>
      <c r="D43" t="s">
        <v>250</v>
      </c>
      <c r="E43" t="s">
        <v>224</v>
      </c>
      <c r="F43" t="s">
        <v>225</v>
      </c>
      <c r="G43" s="1">
        <v>238675.15</v>
      </c>
      <c r="H43" s="1">
        <v>45821.26</v>
      </c>
      <c r="I43" s="10">
        <f>G43+H43</f>
        <v>284496.40999999997</v>
      </c>
      <c r="J43" s="13">
        <f>I43/10</f>
        <v>28449.640999999996</v>
      </c>
      <c r="K43" s="18">
        <f>J43*3</f>
        <v>85348.922999999981</v>
      </c>
      <c r="L43" s="5"/>
    </row>
    <row r="44" spans="1:12" x14ac:dyDescent="0.2">
      <c r="A44" t="s">
        <v>15</v>
      </c>
      <c r="B44" t="s">
        <v>16</v>
      </c>
      <c r="C44" t="s">
        <v>251</v>
      </c>
      <c r="D44" t="s">
        <v>252</v>
      </c>
      <c r="E44" t="s">
        <v>224</v>
      </c>
      <c r="F44" t="s">
        <v>225</v>
      </c>
      <c r="G44" s="1">
        <v>583903.81999999995</v>
      </c>
      <c r="H44" s="1">
        <v>684166.53</v>
      </c>
      <c r="I44" s="10">
        <f>G44+H44</f>
        <v>1268070.3500000001</v>
      </c>
      <c r="J44" s="13">
        <f>I44/10</f>
        <v>126807.035</v>
      </c>
      <c r="K44" s="18">
        <f>J44*3</f>
        <v>380421.10499999998</v>
      </c>
      <c r="L44" s="5"/>
    </row>
    <row r="45" spans="1:12" x14ac:dyDescent="0.2">
      <c r="A45" t="s">
        <v>15</v>
      </c>
      <c r="B45" t="s">
        <v>16</v>
      </c>
      <c r="C45" t="s">
        <v>253</v>
      </c>
      <c r="D45" t="s">
        <v>254</v>
      </c>
      <c r="E45" t="s">
        <v>224</v>
      </c>
      <c r="F45" t="s">
        <v>225</v>
      </c>
      <c r="G45" s="1">
        <v>1374107.72</v>
      </c>
      <c r="H45" s="1">
        <v>469580.27</v>
      </c>
      <c r="I45" s="10">
        <f>G45+H45</f>
        <v>1843687.99</v>
      </c>
      <c r="J45" s="13">
        <f>I45/10</f>
        <v>184368.799</v>
      </c>
      <c r="K45" s="18">
        <f>J45*3</f>
        <v>553106.397</v>
      </c>
      <c r="L45" s="5"/>
    </row>
    <row r="46" spans="1:12" x14ac:dyDescent="0.2">
      <c r="A46" t="s">
        <v>15</v>
      </c>
      <c r="B46" t="s">
        <v>16</v>
      </c>
      <c r="C46" t="s">
        <v>255</v>
      </c>
      <c r="D46" t="s">
        <v>256</v>
      </c>
      <c r="E46" t="s">
        <v>224</v>
      </c>
      <c r="F46" t="s">
        <v>225</v>
      </c>
      <c r="G46" s="1">
        <v>489025.07</v>
      </c>
      <c r="H46" s="1">
        <v>77653.77</v>
      </c>
      <c r="I46" s="10">
        <f>G46+H46</f>
        <v>566678.84</v>
      </c>
      <c r="J46" s="13">
        <f>I46/10</f>
        <v>56667.883999999998</v>
      </c>
      <c r="K46" s="18">
        <f>J46*3</f>
        <v>170003.652</v>
      </c>
      <c r="L46" s="5"/>
    </row>
    <row r="47" spans="1:12" x14ac:dyDescent="0.2">
      <c r="A47" t="s">
        <v>15</v>
      </c>
      <c r="B47" t="s">
        <v>16</v>
      </c>
      <c r="C47" t="s">
        <v>257</v>
      </c>
      <c r="D47" t="s">
        <v>258</v>
      </c>
      <c r="E47" t="s">
        <v>224</v>
      </c>
      <c r="F47" t="s">
        <v>225</v>
      </c>
      <c r="G47" s="1">
        <v>437881.84</v>
      </c>
      <c r="H47" s="1">
        <v>237875.32</v>
      </c>
      <c r="I47" s="10">
        <f>G47+H47</f>
        <v>675757.16</v>
      </c>
      <c r="J47" s="13">
        <f>I47/10</f>
        <v>67575.716</v>
      </c>
      <c r="K47" s="18">
        <f>J47*3</f>
        <v>202727.14799999999</v>
      </c>
      <c r="L47" s="5"/>
    </row>
    <row r="48" spans="1:12" x14ac:dyDescent="0.2">
      <c r="A48" t="s">
        <v>15</v>
      </c>
      <c r="B48" t="s">
        <v>16</v>
      </c>
      <c r="C48" t="s">
        <v>259</v>
      </c>
      <c r="D48" t="s">
        <v>260</v>
      </c>
      <c r="E48" t="s">
        <v>224</v>
      </c>
      <c r="F48" t="s">
        <v>225</v>
      </c>
      <c r="G48" s="1">
        <v>169360</v>
      </c>
      <c r="H48" s="1">
        <v>36893.019999999997</v>
      </c>
      <c r="I48" s="10">
        <f>G48+H48</f>
        <v>206253.02</v>
      </c>
      <c r="J48" s="13">
        <f>I48/10</f>
        <v>20625.302</v>
      </c>
      <c r="K48" s="18">
        <f>J48*3</f>
        <v>61875.906000000003</v>
      </c>
      <c r="L48" s="5"/>
    </row>
    <row r="49" spans="1:12" x14ac:dyDescent="0.2">
      <c r="A49" t="s">
        <v>15</v>
      </c>
      <c r="B49" t="s">
        <v>16</v>
      </c>
      <c r="C49" t="s">
        <v>261</v>
      </c>
      <c r="D49" t="s">
        <v>262</v>
      </c>
      <c r="E49" t="s">
        <v>224</v>
      </c>
      <c r="F49" t="s">
        <v>225</v>
      </c>
      <c r="G49" s="1">
        <v>255579.73</v>
      </c>
      <c r="H49" s="1">
        <v>39467.599999999999</v>
      </c>
      <c r="I49" s="10">
        <f>G49+H49</f>
        <v>295047.33</v>
      </c>
      <c r="J49" s="13">
        <f>I49/10</f>
        <v>29504.733</v>
      </c>
      <c r="K49" s="18">
        <f>J49*3</f>
        <v>88514.198999999993</v>
      </c>
      <c r="L49" s="5"/>
    </row>
    <row r="50" spans="1:12" ht="15" x14ac:dyDescent="0.35">
      <c r="G50" s="45">
        <f>SUM(G38:G49)</f>
        <v>4675476.5900000008</v>
      </c>
      <c r="H50" s="45">
        <f>SUM(H38:H49)</f>
        <v>2011617.0800000003</v>
      </c>
      <c r="I50" s="46">
        <f>G50+H50</f>
        <v>6687093.6700000009</v>
      </c>
      <c r="J50" s="17">
        <f>I50/10</f>
        <v>668709.36700000009</v>
      </c>
      <c r="K50" s="17">
        <f>J50*3</f>
        <v>2006128.1010000003</v>
      </c>
    </row>
    <row r="51" spans="1:12" x14ac:dyDescent="0.2">
      <c r="E51" s="41" t="s">
        <v>266</v>
      </c>
      <c r="F51" s="39"/>
      <c r="G51" s="49">
        <f>G36+G50</f>
        <v>19769435.150000002</v>
      </c>
      <c r="H51" s="49">
        <f t="shared" ref="H51:K51" si="0">H36+H50</f>
        <v>8659849.4399999995</v>
      </c>
      <c r="I51" s="49">
        <f t="shared" si="0"/>
        <v>28429284.590000004</v>
      </c>
      <c r="J51" s="49">
        <f t="shared" si="0"/>
        <v>2842928.4590000003</v>
      </c>
      <c r="K51" s="49">
        <f t="shared" si="0"/>
        <v>8528785.3770000003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2.75" x14ac:dyDescent="0.2"/>
  <cols>
    <col min="1" max="1" width="5.28515625" customWidth="1"/>
    <col min="2" max="2" width="12.5703125" bestFit="1" customWidth="1"/>
    <col min="3" max="3" width="71.5703125" hidden="1" customWidth="1"/>
    <col min="4" max="4" width="15.42578125" bestFit="1" customWidth="1"/>
    <col min="5" max="5" width="58.140625" customWidth="1"/>
    <col min="6" max="15" width="12.85546875" bestFit="1" customWidth="1"/>
    <col min="16" max="16" width="13.85546875" customWidth="1"/>
    <col min="17" max="17" width="13.5703125" customWidth="1"/>
    <col min="18" max="18" width="13.140625" customWidth="1"/>
  </cols>
  <sheetData>
    <row r="3" spans="1:18" x14ac:dyDescent="0.2">
      <c r="A3" s="24"/>
      <c r="B3" s="29" t="s">
        <v>1</v>
      </c>
      <c r="C3" s="29"/>
      <c r="D3" s="30" t="s">
        <v>236</v>
      </c>
      <c r="E3" s="24"/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2" t="s">
        <v>12</v>
      </c>
      <c r="P3" s="31" t="s">
        <v>232</v>
      </c>
      <c r="Q3" s="31" t="s">
        <v>235</v>
      </c>
      <c r="R3" s="22" t="s">
        <v>237</v>
      </c>
    </row>
    <row r="4" spans="1:18" x14ac:dyDescent="0.2">
      <c r="A4" t="s">
        <v>15</v>
      </c>
      <c r="B4" t="s">
        <v>17</v>
      </c>
      <c r="C4" t="s">
        <v>18</v>
      </c>
      <c r="D4" t="s">
        <v>19</v>
      </c>
      <c r="E4" t="s">
        <v>20</v>
      </c>
      <c r="G4" s="1">
        <v>3435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2364</v>
      </c>
      <c r="O4" s="1">
        <v>0</v>
      </c>
      <c r="P4" s="14">
        <f>SUM(F4:O4)</f>
        <v>5799</v>
      </c>
      <c r="Q4" s="19">
        <f>P4/10</f>
        <v>579.9</v>
      </c>
      <c r="R4" s="19">
        <f>Q4*3</f>
        <v>1739.6999999999998</v>
      </c>
    </row>
    <row r="5" spans="1:18" x14ac:dyDescent="0.2">
      <c r="A5" t="s">
        <v>15</v>
      </c>
      <c r="B5" t="s">
        <v>23</v>
      </c>
      <c r="C5" t="s">
        <v>24</v>
      </c>
      <c r="D5" t="s">
        <v>25</v>
      </c>
      <c r="E5" t="s">
        <v>26</v>
      </c>
      <c r="G5" s="1">
        <v>33438</v>
      </c>
      <c r="H5" s="1">
        <v>0</v>
      </c>
      <c r="I5" s="1">
        <v>0</v>
      </c>
      <c r="J5" s="1">
        <v>0</v>
      </c>
      <c r="K5" s="1">
        <v>23015</v>
      </c>
      <c r="L5" s="1">
        <v>0</v>
      </c>
      <c r="M5" s="1">
        <v>0</v>
      </c>
      <c r="N5" s="1">
        <v>0</v>
      </c>
      <c r="O5" s="1">
        <v>0</v>
      </c>
      <c r="P5" s="14">
        <f t="shared" ref="P5:P24" si="0">SUM(F5:O5)</f>
        <v>56453</v>
      </c>
      <c r="Q5" s="19">
        <f t="shared" ref="Q5:Q24" si="1">P5/10</f>
        <v>5645.3</v>
      </c>
      <c r="R5" s="19">
        <f t="shared" ref="R5:R24" si="2">Q5*3</f>
        <v>16935.900000000001</v>
      </c>
    </row>
    <row r="6" spans="1:18" x14ac:dyDescent="0.2">
      <c r="A6" t="s">
        <v>15</v>
      </c>
      <c r="B6" t="s">
        <v>31</v>
      </c>
      <c r="C6" t="s">
        <v>32</v>
      </c>
      <c r="D6" t="s">
        <v>25</v>
      </c>
      <c r="E6" t="s">
        <v>26</v>
      </c>
      <c r="L6" s="1">
        <v>1500</v>
      </c>
      <c r="M6" s="1">
        <v>0</v>
      </c>
      <c r="N6" s="1">
        <v>0</v>
      </c>
      <c r="O6" s="1">
        <v>0</v>
      </c>
      <c r="P6" s="14">
        <f t="shared" si="0"/>
        <v>1500</v>
      </c>
      <c r="Q6" s="19">
        <f t="shared" si="1"/>
        <v>150</v>
      </c>
      <c r="R6" s="19">
        <f t="shared" si="2"/>
        <v>450</v>
      </c>
    </row>
    <row r="7" spans="1:18" x14ac:dyDescent="0.2">
      <c r="A7" t="s">
        <v>15</v>
      </c>
      <c r="B7" t="s">
        <v>31</v>
      </c>
      <c r="C7" t="s">
        <v>32</v>
      </c>
      <c r="D7" t="s">
        <v>33</v>
      </c>
      <c r="E7" t="s">
        <v>34</v>
      </c>
      <c r="F7" s="1">
        <v>3372.53</v>
      </c>
      <c r="G7" s="1">
        <v>14500.98</v>
      </c>
      <c r="H7" s="1">
        <v>20399.169999999998</v>
      </c>
      <c r="I7" s="1">
        <v>1126.17</v>
      </c>
      <c r="J7" s="1">
        <v>108.5</v>
      </c>
      <c r="K7" s="1">
        <v>758.68</v>
      </c>
      <c r="L7" s="1">
        <v>1934.45</v>
      </c>
      <c r="M7" s="1">
        <v>1309.71</v>
      </c>
      <c r="N7" s="1">
        <v>819.56</v>
      </c>
      <c r="O7" s="1">
        <v>756.77</v>
      </c>
      <c r="P7" s="14">
        <f t="shared" si="0"/>
        <v>45086.519999999982</v>
      </c>
      <c r="Q7" s="19">
        <f t="shared" si="1"/>
        <v>4508.6519999999982</v>
      </c>
      <c r="R7" s="19">
        <f t="shared" si="2"/>
        <v>13525.955999999995</v>
      </c>
    </row>
    <row r="8" spans="1:18" x14ac:dyDescent="0.2">
      <c r="A8" t="s">
        <v>15</v>
      </c>
      <c r="B8" t="s">
        <v>31</v>
      </c>
      <c r="C8" t="s">
        <v>32</v>
      </c>
      <c r="D8" t="s">
        <v>37</v>
      </c>
      <c r="E8" t="s">
        <v>38</v>
      </c>
      <c r="F8" s="1">
        <v>9000</v>
      </c>
      <c r="G8" s="1">
        <v>19000</v>
      </c>
      <c r="H8" s="1">
        <v>12940</v>
      </c>
      <c r="I8" s="1">
        <v>18740</v>
      </c>
      <c r="J8" s="1">
        <v>17700</v>
      </c>
      <c r="K8" s="1">
        <v>37270</v>
      </c>
      <c r="L8" s="1">
        <v>24976.1</v>
      </c>
      <c r="M8" s="1">
        <v>33575</v>
      </c>
      <c r="N8" s="1">
        <v>61011.1</v>
      </c>
      <c r="O8" s="1">
        <v>84086.1</v>
      </c>
      <c r="P8" s="14">
        <f t="shared" si="0"/>
        <v>318298.30000000005</v>
      </c>
      <c r="Q8" s="19">
        <f t="shared" si="1"/>
        <v>31829.830000000005</v>
      </c>
      <c r="R8" s="19">
        <f t="shared" si="2"/>
        <v>95489.49000000002</v>
      </c>
    </row>
    <row r="9" spans="1:18" x14ac:dyDescent="0.2">
      <c r="A9" t="s">
        <v>15</v>
      </c>
      <c r="B9" t="s">
        <v>31</v>
      </c>
      <c r="C9" t="s">
        <v>32</v>
      </c>
      <c r="D9" t="s">
        <v>43</v>
      </c>
      <c r="E9" t="s">
        <v>44</v>
      </c>
      <c r="F9" s="1">
        <v>3424.02</v>
      </c>
      <c r="G9" s="1">
        <v>6788.88</v>
      </c>
      <c r="H9" s="1">
        <v>5339.63</v>
      </c>
      <c r="I9" s="1">
        <v>3587.98</v>
      </c>
      <c r="J9" s="1">
        <v>7091.28</v>
      </c>
      <c r="K9" s="1">
        <v>15292.76</v>
      </c>
      <c r="L9" s="1">
        <v>8857.99</v>
      </c>
      <c r="M9" s="1">
        <v>7133.62</v>
      </c>
      <c r="N9" s="1">
        <v>9044.0400000000009</v>
      </c>
      <c r="O9" s="1">
        <v>109809.84</v>
      </c>
      <c r="P9" s="14">
        <f t="shared" si="0"/>
        <v>176370.03999999998</v>
      </c>
      <c r="Q9" s="19">
        <f t="shared" si="1"/>
        <v>17637.003999999997</v>
      </c>
      <c r="R9" s="19">
        <f t="shared" si="2"/>
        <v>52911.011999999988</v>
      </c>
    </row>
    <row r="10" spans="1:18" x14ac:dyDescent="0.2">
      <c r="A10" t="s">
        <v>15</v>
      </c>
      <c r="B10" t="s">
        <v>31</v>
      </c>
      <c r="C10" t="s">
        <v>32</v>
      </c>
      <c r="D10" t="s">
        <v>46</v>
      </c>
      <c r="E10" t="s">
        <v>47</v>
      </c>
      <c r="F10" s="1">
        <v>540065.06999999995</v>
      </c>
      <c r="G10" s="1">
        <v>190000.64000000001</v>
      </c>
      <c r="H10" s="1">
        <v>213121.91</v>
      </c>
      <c r="I10" s="1">
        <v>118872.09</v>
      </c>
      <c r="J10" s="1">
        <v>188105.32</v>
      </c>
      <c r="K10" s="1">
        <v>115998.96</v>
      </c>
      <c r="L10" s="1">
        <v>166747.01</v>
      </c>
      <c r="M10" s="1">
        <v>204684.79999999999</v>
      </c>
      <c r="N10" s="1">
        <v>213939.06</v>
      </c>
      <c r="O10" s="1">
        <v>238247.43</v>
      </c>
      <c r="P10" s="14">
        <f t="shared" si="0"/>
        <v>2189782.29</v>
      </c>
      <c r="Q10" s="19">
        <f t="shared" si="1"/>
        <v>218978.22899999999</v>
      </c>
      <c r="R10" s="19">
        <f t="shared" si="2"/>
        <v>656934.68699999992</v>
      </c>
    </row>
    <row r="11" spans="1:18" x14ac:dyDescent="0.2">
      <c r="A11" t="s">
        <v>15</v>
      </c>
      <c r="B11" t="s">
        <v>31</v>
      </c>
      <c r="C11" t="s">
        <v>32</v>
      </c>
      <c r="D11" t="s">
        <v>108</v>
      </c>
      <c r="E11" t="s">
        <v>109</v>
      </c>
      <c r="F11" s="1">
        <v>3176.4</v>
      </c>
      <c r="G11" s="1">
        <v>4606.1499999999996</v>
      </c>
      <c r="H11" s="1">
        <v>14249.86</v>
      </c>
      <c r="I11" s="1">
        <v>13982.34</v>
      </c>
      <c r="J11" s="1">
        <v>0</v>
      </c>
      <c r="K11" s="1">
        <v>0</v>
      </c>
      <c r="L11" s="1">
        <v>0</v>
      </c>
      <c r="M11" s="1">
        <v>1716.08</v>
      </c>
      <c r="N11" s="1">
        <v>0</v>
      </c>
      <c r="O11" s="1">
        <v>0</v>
      </c>
      <c r="P11" s="14">
        <f t="shared" si="0"/>
        <v>37730.83</v>
      </c>
      <c r="Q11" s="19">
        <f t="shared" si="1"/>
        <v>3773.0830000000001</v>
      </c>
      <c r="R11" s="19">
        <f t="shared" si="2"/>
        <v>11319.249</v>
      </c>
    </row>
    <row r="12" spans="1:18" x14ac:dyDescent="0.2">
      <c r="A12" t="s">
        <v>15</v>
      </c>
      <c r="B12" t="s">
        <v>31</v>
      </c>
      <c r="C12" t="s">
        <v>32</v>
      </c>
      <c r="D12" t="s">
        <v>114</v>
      </c>
      <c r="E12" t="s">
        <v>115</v>
      </c>
      <c r="F12" s="1">
        <v>34832.300000000003</v>
      </c>
      <c r="G12" s="1">
        <v>28587.58</v>
      </c>
      <c r="H12" s="1">
        <v>39587.519999999997</v>
      </c>
      <c r="I12" s="1">
        <v>29961.73</v>
      </c>
      <c r="J12" s="1">
        <v>26479.99</v>
      </c>
      <c r="K12" s="1">
        <v>25747.77</v>
      </c>
      <c r="L12" s="1">
        <v>22698.02</v>
      </c>
      <c r="M12" s="1">
        <v>17230.13</v>
      </c>
      <c r="N12" s="1">
        <v>14326.44</v>
      </c>
      <c r="O12" s="1">
        <v>16144.4</v>
      </c>
      <c r="P12" s="14">
        <f t="shared" si="0"/>
        <v>255595.87999999998</v>
      </c>
      <c r="Q12" s="19">
        <f t="shared" si="1"/>
        <v>25559.587999999996</v>
      </c>
      <c r="R12" s="19">
        <f t="shared" si="2"/>
        <v>76678.763999999996</v>
      </c>
    </row>
    <row r="13" spans="1:18" x14ac:dyDescent="0.2">
      <c r="A13" t="s">
        <v>15</v>
      </c>
      <c r="B13" t="s">
        <v>31</v>
      </c>
      <c r="C13" t="s">
        <v>32</v>
      </c>
      <c r="D13" t="s">
        <v>124</v>
      </c>
      <c r="E13" t="s">
        <v>125</v>
      </c>
      <c r="F13" s="1">
        <v>633911.88</v>
      </c>
      <c r="G13" s="1">
        <v>626189.99</v>
      </c>
      <c r="H13" s="1">
        <v>954417.67</v>
      </c>
      <c r="I13" s="1">
        <v>833972.18</v>
      </c>
      <c r="J13" s="1">
        <v>984383.59</v>
      </c>
      <c r="K13" s="1">
        <v>1042470.51</v>
      </c>
      <c r="L13" s="1">
        <v>846125.48</v>
      </c>
      <c r="M13" s="1">
        <v>833089.43</v>
      </c>
      <c r="N13" s="1">
        <v>796377.24</v>
      </c>
      <c r="O13" s="1">
        <v>767858.72</v>
      </c>
      <c r="P13" s="14">
        <f t="shared" si="0"/>
        <v>8318796.6900000004</v>
      </c>
      <c r="Q13" s="19">
        <f t="shared" si="1"/>
        <v>831879.66899999999</v>
      </c>
      <c r="R13" s="19">
        <f t="shared" si="2"/>
        <v>2495639.0070000002</v>
      </c>
    </row>
    <row r="14" spans="1:18" x14ac:dyDescent="0.2">
      <c r="A14" t="s">
        <v>15</v>
      </c>
      <c r="B14" t="s">
        <v>31</v>
      </c>
      <c r="C14" t="s">
        <v>32</v>
      </c>
      <c r="D14" t="s">
        <v>133</v>
      </c>
      <c r="E14" t="s">
        <v>134</v>
      </c>
      <c r="F14" s="1">
        <v>1221633.6000000001</v>
      </c>
      <c r="G14" s="1">
        <v>919134.77</v>
      </c>
      <c r="H14" s="1">
        <v>1245580.8500000001</v>
      </c>
      <c r="I14" s="1">
        <v>918379.23</v>
      </c>
      <c r="J14" s="1">
        <v>767645.12</v>
      </c>
      <c r="K14" s="1">
        <v>847102.48</v>
      </c>
      <c r="L14" s="1">
        <v>654323.73</v>
      </c>
      <c r="M14" s="1">
        <v>695955.74</v>
      </c>
      <c r="N14" s="1">
        <v>678796.98</v>
      </c>
      <c r="O14" s="1">
        <v>785094.15</v>
      </c>
      <c r="P14" s="14">
        <f t="shared" si="0"/>
        <v>8733646.6500000022</v>
      </c>
      <c r="Q14" s="19">
        <f t="shared" si="1"/>
        <v>873364.66500000027</v>
      </c>
      <c r="R14" s="19">
        <f t="shared" si="2"/>
        <v>2620093.995000001</v>
      </c>
    </row>
    <row r="15" spans="1:18" x14ac:dyDescent="0.2">
      <c r="A15" t="s">
        <v>15</v>
      </c>
      <c r="B15" t="s">
        <v>31</v>
      </c>
      <c r="C15" t="s">
        <v>32</v>
      </c>
      <c r="D15" t="s">
        <v>189</v>
      </c>
      <c r="E15" t="s">
        <v>190</v>
      </c>
      <c r="F15" s="1">
        <v>124044.34</v>
      </c>
      <c r="G15" s="1">
        <v>84522.58</v>
      </c>
      <c r="H15" s="1">
        <v>96161.13</v>
      </c>
      <c r="I15" s="1">
        <v>89384.07</v>
      </c>
      <c r="J15" s="1">
        <v>92756.46</v>
      </c>
      <c r="K15" s="1">
        <v>40124.26</v>
      </c>
      <c r="L15" s="1">
        <v>130137.49</v>
      </c>
      <c r="M15" s="1">
        <v>90401.65</v>
      </c>
      <c r="N15" s="1">
        <v>188456.83</v>
      </c>
      <c r="O15" s="1">
        <v>69491.95</v>
      </c>
      <c r="P15" s="14">
        <f t="shared" si="0"/>
        <v>1005480.7599999999</v>
      </c>
      <c r="Q15" s="19">
        <f t="shared" si="1"/>
        <v>100548.07599999999</v>
      </c>
      <c r="R15" s="19">
        <f t="shared" si="2"/>
        <v>301644.22799999994</v>
      </c>
    </row>
    <row r="16" spans="1:18" x14ac:dyDescent="0.2">
      <c r="A16" t="s">
        <v>15</v>
      </c>
      <c r="B16" t="s">
        <v>31</v>
      </c>
      <c r="C16" t="s">
        <v>32</v>
      </c>
      <c r="D16" t="s">
        <v>199</v>
      </c>
      <c r="E16" t="s">
        <v>26</v>
      </c>
      <c r="F16" s="1">
        <v>4910.6400000000003</v>
      </c>
      <c r="G16" s="1">
        <v>9198.39</v>
      </c>
      <c r="H16" s="1">
        <v>7341.65</v>
      </c>
      <c r="I16" s="1">
        <v>13156.47</v>
      </c>
      <c r="J16" s="1">
        <v>5492.83</v>
      </c>
      <c r="K16" s="1">
        <v>4027.65</v>
      </c>
      <c r="L16" s="1">
        <v>11268.79</v>
      </c>
      <c r="M16" s="1">
        <v>4192.16</v>
      </c>
      <c r="N16" s="1">
        <v>7553.66</v>
      </c>
      <c r="O16" s="1">
        <v>5261.89</v>
      </c>
      <c r="P16" s="14">
        <f t="shared" si="0"/>
        <v>72404.13</v>
      </c>
      <c r="Q16" s="19">
        <f t="shared" si="1"/>
        <v>7240.4130000000005</v>
      </c>
      <c r="R16" s="19">
        <f t="shared" si="2"/>
        <v>21721.239000000001</v>
      </c>
    </row>
    <row r="17" spans="1:18" x14ac:dyDescent="0.2">
      <c r="A17" t="s">
        <v>15</v>
      </c>
      <c r="B17" t="s">
        <v>31</v>
      </c>
      <c r="C17" t="s">
        <v>32</v>
      </c>
      <c r="D17" t="s">
        <v>206</v>
      </c>
      <c r="E17" t="s">
        <v>207</v>
      </c>
      <c r="H17" s="1">
        <v>8995.33</v>
      </c>
      <c r="I17" s="1">
        <v>5404.84</v>
      </c>
      <c r="J17" s="1">
        <v>5250.32</v>
      </c>
      <c r="K17" s="1">
        <v>6871.94</v>
      </c>
      <c r="L17" s="1">
        <v>5250.32</v>
      </c>
      <c r="M17" s="1">
        <v>10726.49</v>
      </c>
      <c r="N17" s="1">
        <v>21069.63</v>
      </c>
      <c r="O17" s="1">
        <v>2159.1</v>
      </c>
      <c r="P17" s="14">
        <f t="shared" si="0"/>
        <v>65727.97</v>
      </c>
      <c r="Q17" s="19">
        <f t="shared" si="1"/>
        <v>6572.7970000000005</v>
      </c>
      <c r="R17" s="19">
        <f t="shared" si="2"/>
        <v>19718.391000000003</v>
      </c>
    </row>
    <row r="18" spans="1:18" x14ac:dyDescent="0.2">
      <c r="A18" t="s">
        <v>15</v>
      </c>
      <c r="B18" t="s">
        <v>31</v>
      </c>
      <c r="C18" t="s">
        <v>32</v>
      </c>
      <c r="D18" t="s">
        <v>209</v>
      </c>
      <c r="E18" t="s">
        <v>210</v>
      </c>
      <c r="F18" s="1">
        <v>3937.74</v>
      </c>
      <c r="G18" s="1">
        <v>63257.3</v>
      </c>
      <c r="H18" s="1">
        <v>1855.26</v>
      </c>
      <c r="I18" s="1">
        <v>0</v>
      </c>
      <c r="J18" s="1">
        <v>2802.09</v>
      </c>
      <c r="K18" s="1">
        <v>2108.56</v>
      </c>
      <c r="L18" s="1">
        <v>0</v>
      </c>
      <c r="M18" s="1">
        <v>0</v>
      </c>
      <c r="N18" s="1">
        <v>0</v>
      </c>
      <c r="O18" s="1">
        <v>176.54</v>
      </c>
      <c r="P18" s="14">
        <f t="shared" si="0"/>
        <v>74137.489999999991</v>
      </c>
      <c r="Q18" s="19">
        <f t="shared" si="1"/>
        <v>7413.7489999999989</v>
      </c>
      <c r="R18" s="19">
        <f t="shared" si="2"/>
        <v>22241.246999999996</v>
      </c>
    </row>
    <row r="19" spans="1:18" x14ac:dyDescent="0.2">
      <c r="A19" t="s">
        <v>15</v>
      </c>
      <c r="B19" t="s">
        <v>31</v>
      </c>
      <c r="C19" t="s">
        <v>32</v>
      </c>
      <c r="D19" t="s">
        <v>29</v>
      </c>
      <c r="E19" t="s">
        <v>30</v>
      </c>
      <c r="G19" s="1">
        <v>1022.7</v>
      </c>
      <c r="H19" s="1">
        <v>1239.1500000000001</v>
      </c>
      <c r="I19" s="1">
        <v>105.3</v>
      </c>
      <c r="J19" s="1">
        <v>420</v>
      </c>
      <c r="K19" s="1">
        <v>0</v>
      </c>
      <c r="L19" s="1">
        <v>105.3</v>
      </c>
      <c r="M19" s="1">
        <v>41.8</v>
      </c>
      <c r="N19" s="1">
        <v>0</v>
      </c>
      <c r="O19" s="1">
        <v>60375.33</v>
      </c>
      <c r="P19" s="14">
        <f t="shared" si="0"/>
        <v>63309.58</v>
      </c>
      <c r="Q19" s="19">
        <f t="shared" si="1"/>
        <v>6330.9580000000005</v>
      </c>
      <c r="R19" s="19">
        <f t="shared" si="2"/>
        <v>18992.874000000003</v>
      </c>
    </row>
    <row r="20" spans="1:18" x14ac:dyDescent="0.2">
      <c r="A20" t="s">
        <v>15</v>
      </c>
      <c r="B20" t="s">
        <v>31</v>
      </c>
      <c r="C20" t="s">
        <v>32</v>
      </c>
      <c r="D20" t="s">
        <v>216</v>
      </c>
      <c r="E20" t="s">
        <v>217</v>
      </c>
      <c r="F20" s="1">
        <v>16984.34</v>
      </c>
      <c r="G20" s="1">
        <v>11244.81</v>
      </c>
      <c r="H20" s="1">
        <v>2059.38</v>
      </c>
      <c r="I20" s="1">
        <v>0</v>
      </c>
      <c r="J20" s="1">
        <v>0</v>
      </c>
      <c r="K20" s="1">
        <v>0</v>
      </c>
      <c r="L20" s="1">
        <v>0</v>
      </c>
      <c r="M20" s="1">
        <v>784.08</v>
      </c>
      <c r="N20" s="1">
        <v>462.42</v>
      </c>
      <c r="O20" s="1">
        <v>0</v>
      </c>
      <c r="P20" s="14">
        <f t="shared" si="0"/>
        <v>31535.030000000002</v>
      </c>
      <c r="Q20" s="19">
        <f t="shared" si="1"/>
        <v>3153.5030000000002</v>
      </c>
      <c r="R20" s="19">
        <f t="shared" si="2"/>
        <v>9460.509</v>
      </c>
    </row>
    <row r="21" spans="1:18" x14ac:dyDescent="0.2">
      <c r="A21" t="s">
        <v>15</v>
      </c>
      <c r="B21" t="s">
        <v>31</v>
      </c>
      <c r="C21" t="s">
        <v>32</v>
      </c>
      <c r="D21" t="s">
        <v>218</v>
      </c>
      <c r="E21" t="s">
        <v>219</v>
      </c>
      <c r="F21" s="1">
        <v>155.21</v>
      </c>
      <c r="G21" s="1">
        <v>118.36</v>
      </c>
      <c r="H21" s="1">
        <v>30.75</v>
      </c>
      <c r="I21" s="1">
        <v>110.59</v>
      </c>
      <c r="J21" s="1">
        <v>0</v>
      </c>
      <c r="K21" s="1">
        <v>498.84</v>
      </c>
      <c r="L21" s="1">
        <v>552.54999999999995</v>
      </c>
      <c r="M21" s="1">
        <v>769.88</v>
      </c>
      <c r="N21" s="1">
        <v>562.20000000000005</v>
      </c>
      <c r="O21" s="1">
        <v>2009.43</v>
      </c>
      <c r="P21" s="14">
        <f t="shared" si="0"/>
        <v>4807.8100000000004</v>
      </c>
      <c r="Q21" s="19">
        <f t="shared" si="1"/>
        <v>480.78100000000006</v>
      </c>
      <c r="R21" s="19">
        <f t="shared" si="2"/>
        <v>1442.3430000000003</v>
      </c>
    </row>
    <row r="22" spans="1:18" x14ac:dyDescent="0.2">
      <c r="A22" t="s">
        <v>15</v>
      </c>
      <c r="B22" t="s">
        <v>221</v>
      </c>
      <c r="C22" t="s">
        <v>222</v>
      </c>
      <c r="D22" t="s">
        <v>29</v>
      </c>
      <c r="E22" t="s">
        <v>30</v>
      </c>
      <c r="F22" s="1">
        <v>9102.5300000000007</v>
      </c>
      <c r="G22" s="1">
        <v>14254.14</v>
      </c>
      <c r="H22" s="1">
        <v>10626.14</v>
      </c>
      <c r="I22" s="1">
        <v>10626.14</v>
      </c>
      <c r="J22" s="1">
        <v>10626.14</v>
      </c>
      <c r="K22" s="1">
        <v>10854.56</v>
      </c>
      <c r="L22" s="1">
        <v>10854.58</v>
      </c>
      <c r="M22" s="1">
        <v>8150.53</v>
      </c>
      <c r="N22" s="1">
        <v>12458.63</v>
      </c>
      <c r="O22" s="1">
        <v>10786.14</v>
      </c>
      <c r="P22" s="14">
        <f t="shared" si="0"/>
        <v>108339.53</v>
      </c>
      <c r="Q22" s="19">
        <f t="shared" si="1"/>
        <v>10833.953</v>
      </c>
      <c r="R22" s="19">
        <f t="shared" si="2"/>
        <v>32501.858999999997</v>
      </c>
    </row>
    <row r="23" spans="1:18" x14ac:dyDescent="0.2">
      <c r="A23" t="s">
        <v>15</v>
      </c>
      <c r="B23" t="s">
        <v>228</v>
      </c>
      <c r="C23" t="s">
        <v>229</v>
      </c>
      <c r="D23" t="s">
        <v>37</v>
      </c>
      <c r="E23" t="s">
        <v>38</v>
      </c>
      <c r="M23" s="1">
        <v>160852.42000000001</v>
      </c>
      <c r="N23" s="1">
        <v>0</v>
      </c>
      <c r="O23" s="1">
        <v>0</v>
      </c>
      <c r="P23" s="14">
        <f t="shared" si="0"/>
        <v>160852.42000000001</v>
      </c>
      <c r="Q23" s="19">
        <f t="shared" si="1"/>
        <v>16085.242000000002</v>
      </c>
      <c r="R23" s="19">
        <f t="shared" si="2"/>
        <v>48255.72600000001</v>
      </c>
    </row>
    <row r="24" spans="1:18" x14ac:dyDescent="0.2">
      <c r="A24" t="s">
        <v>15</v>
      </c>
      <c r="B24" t="s">
        <v>228</v>
      </c>
      <c r="C24" t="s">
        <v>229</v>
      </c>
      <c r="D24" t="s">
        <v>133</v>
      </c>
      <c r="E24" t="s">
        <v>134</v>
      </c>
      <c r="G24" s="1">
        <v>5000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11537</v>
      </c>
      <c r="N24" s="1">
        <v>0</v>
      </c>
      <c r="O24" s="1">
        <v>0</v>
      </c>
      <c r="P24" s="14">
        <f t="shared" si="0"/>
        <v>16537</v>
      </c>
      <c r="Q24" s="19">
        <f t="shared" si="1"/>
        <v>1653.7</v>
      </c>
      <c r="R24" s="19">
        <f t="shared" si="2"/>
        <v>4961.1000000000004</v>
      </c>
    </row>
    <row r="25" spans="1:18" ht="15" x14ac:dyDescent="0.35">
      <c r="A25" s="24"/>
      <c r="B25" s="24"/>
      <c r="C25" s="24"/>
      <c r="D25" s="24"/>
      <c r="E25" s="24"/>
      <c r="F25" s="26">
        <f>SUM(F4:F24)</f>
        <v>2608550.6</v>
      </c>
      <c r="G25" s="26">
        <f t="shared" ref="G25:Q25" si="3">SUM(G4:G24)</f>
        <v>2034300.27</v>
      </c>
      <c r="H25" s="26">
        <f t="shared" si="3"/>
        <v>2633945.4</v>
      </c>
      <c r="I25" s="26">
        <f t="shared" si="3"/>
        <v>2057409.1300000001</v>
      </c>
      <c r="J25" s="26">
        <f t="shared" si="3"/>
        <v>2108861.64</v>
      </c>
      <c r="K25" s="26">
        <f t="shared" si="3"/>
        <v>2172141.9699999997</v>
      </c>
      <c r="L25" s="26">
        <f t="shared" si="3"/>
        <v>1885331.8100000003</v>
      </c>
      <c r="M25" s="26">
        <f t="shared" si="3"/>
        <v>2082150.5199999998</v>
      </c>
      <c r="N25" s="26">
        <f t="shared" si="3"/>
        <v>2007241.7899999996</v>
      </c>
      <c r="O25" s="26">
        <f t="shared" si="3"/>
        <v>2152257.7900000005</v>
      </c>
      <c r="P25" s="26">
        <f t="shared" si="3"/>
        <v>21742190.920000002</v>
      </c>
      <c r="Q25" s="26">
        <f>SUM(Q4:Q24)</f>
        <v>2174219.0920000006</v>
      </c>
      <c r="R25" s="26">
        <f>SUM(R4:R24)</f>
        <v>6522657.2760000015</v>
      </c>
    </row>
    <row r="26" spans="1:18" x14ac:dyDescent="0.2"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8" x14ac:dyDescent="0.2">
      <c r="A27" t="s">
        <v>15</v>
      </c>
      <c r="B27" t="s">
        <v>224</v>
      </c>
      <c r="C27" t="s">
        <v>225</v>
      </c>
      <c r="D27" t="s">
        <v>37</v>
      </c>
      <c r="E27" t="s">
        <v>38</v>
      </c>
      <c r="F27" s="1">
        <v>2820</v>
      </c>
      <c r="G27" s="1">
        <v>0</v>
      </c>
      <c r="H27" s="1">
        <v>356416</v>
      </c>
      <c r="I27" s="1">
        <v>155072.32000000001</v>
      </c>
      <c r="J27" s="1">
        <v>353269.4</v>
      </c>
      <c r="K27" s="1">
        <v>388935.2</v>
      </c>
      <c r="L27" s="1">
        <v>293376.3</v>
      </c>
      <c r="M27" s="1">
        <v>457781.33</v>
      </c>
      <c r="N27" s="1">
        <v>375319.4</v>
      </c>
      <c r="O27" s="1">
        <v>311952.40000000002</v>
      </c>
      <c r="P27" s="14">
        <f t="shared" ref="P27:P31" si="4">SUM(F27:O27)</f>
        <v>2694942.35</v>
      </c>
      <c r="Q27" s="19">
        <f t="shared" ref="Q27:Q31" si="5">P27/10</f>
        <v>269494.23499999999</v>
      </c>
      <c r="R27" s="19">
        <f t="shared" ref="R27:R31" si="6">Q27*3</f>
        <v>808482.70499999996</v>
      </c>
    </row>
    <row r="28" spans="1:18" x14ac:dyDescent="0.2">
      <c r="A28" t="s">
        <v>15</v>
      </c>
      <c r="B28" t="s">
        <v>224</v>
      </c>
      <c r="C28" t="s">
        <v>225</v>
      </c>
      <c r="D28" t="s">
        <v>46</v>
      </c>
      <c r="E28" t="s">
        <v>47</v>
      </c>
      <c r="F28" s="1">
        <v>28873.35</v>
      </c>
      <c r="G28" s="1">
        <v>118024.72</v>
      </c>
      <c r="H28" s="1">
        <v>92606.36</v>
      </c>
      <c r="I28" s="1">
        <v>22607</v>
      </c>
      <c r="J28" s="1">
        <v>0</v>
      </c>
      <c r="K28" s="1">
        <v>12889.68</v>
      </c>
      <c r="L28" s="1">
        <v>7739.3</v>
      </c>
      <c r="M28" s="1">
        <v>28388.97</v>
      </c>
      <c r="N28" s="1">
        <v>23531.759999999998</v>
      </c>
      <c r="O28" s="1">
        <v>11791.74</v>
      </c>
      <c r="P28" s="14">
        <f t="shared" si="4"/>
        <v>346452.88</v>
      </c>
      <c r="Q28" s="19">
        <f t="shared" si="5"/>
        <v>34645.288</v>
      </c>
      <c r="R28" s="19">
        <f t="shared" si="6"/>
        <v>103935.864</v>
      </c>
    </row>
    <row r="29" spans="1:18" x14ac:dyDescent="0.2">
      <c r="A29" t="s">
        <v>15</v>
      </c>
      <c r="B29" t="s">
        <v>224</v>
      </c>
      <c r="C29" t="s">
        <v>225</v>
      </c>
      <c r="D29" t="s">
        <v>124</v>
      </c>
      <c r="E29" t="s">
        <v>125</v>
      </c>
      <c r="F29" s="1">
        <v>172575.3</v>
      </c>
      <c r="G29" s="1">
        <v>31205.49</v>
      </c>
      <c r="H29" s="1">
        <v>192949.6</v>
      </c>
      <c r="I29" s="1">
        <v>172501.26</v>
      </c>
      <c r="J29" s="1">
        <v>278339.21000000002</v>
      </c>
      <c r="K29" s="1">
        <v>121209.04</v>
      </c>
      <c r="L29" s="1">
        <v>164034.13</v>
      </c>
      <c r="M29" s="1">
        <v>118072.56</v>
      </c>
      <c r="N29" s="1">
        <v>248562.48</v>
      </c>
      <c r="O29" s="1">
        <v>145053.65</v>
      </c>
      <c r="P29" s="14">
        <f t="shared" si="4"/>
        <v>1644502.7200000002</v>
      </c>
      <c r="Q29" s="19">
        <f t="shared" si="5"/>
        <v>164450.27200000003</v>
      </c>
      <c r="R29" s="19">
        <f t="shared" si="6"/>
        <v>493350.81600000011</v>
      </c>
    </row>
    <row r="30" spans="1:18" x14ac:dyDescent="0.2">
      <c r="A30" t="s">
        <v>15</v>
      </c>
      <c r="B30" t="s">
        <v>224</v>
      </c>
      <c r="C30" t="s">
        <v>225</v>
      </c>
      <c r="D30" t="s">
        <v>133</v>
      </c>
      <c r="E30" t="s">
        <v>134</v>
      </c>
      <c r="F30" s="1">
        <v>187651.31</v>
      </c>
      <c r="G30" s="1">
        <v>369645.24</v>
      </c>
      <c r="H30" s="1">
        <v>587559.65</v>
      </c>
      <c r="I30" s="1">
        <v>214145.94</v>
      </c>
      <c r="J30" s="1">
        <v>82558.559999999998</v>
      </c>
      <c r="K30" s="1">
        <v>55275.56</v>
      </c>
      <c r="L30" s="1">
        <v>61469.52</v>
      </c>
      <c r="M30" s="1">
        <v>208472.48</v>
      </c>
      <c r="N30" s="1">
        <v>36436.89</v>
      </c>
      <c r="O30" s="1">
        <v>197963.25</v>
      </c>
      <c r="P30" s="14">
        <f t="shared" si="4"/>
        <v>2001178.4000000001</v>
      </c>
      <c r="Q30" s="19">
        <f t="shared" si="5"/>
        <v>200117.84000000003</v>
      </c>
      <c r="R30" s="19">
        <f t="shared" si="6"/>
        <v>600353.52</v>
      </c>
    </row>
    <row r="31" spans="1:18" x14ac:dyDescent="0.2">
      <c r="A31" t="s">
        <v>15</v>
      </c>
      <c r="B31" t="s">
        <v>224</v>
      </c>
      <c r="C31" t="s">
        <v>225</v>
      </c>
      <c r="D31" t="s">
        <v>199</v>
      </c>
      <c r="E31" t="s">
        <v>26</v>
      </c>
      <c r="J31" s="1">
        <v>14.21</v>
      </c>
      <c r="K31" s="1">
        <v>0</v>
      </c>
      <c r="L31" s="1">
        <v>0</v>
      </c>
      <c r="M31" s="1">
        <v>0</v>
      </c>
      <c r="N31" s="1">
        <v>0</v>
      </c>
      <c r="O31" s="1">
        <v>3.11</v>
      </c>
      <c r="P31" s="14">
        <f t="shared" si="4"/>
        <v>17.32</v>
      </c>
      <c r="Q31" s="19">
        <f t="shared" si="5"/>
        <v>1.732</v>
      </c>
      <c r="R31" s="19">
        <f t="shared" si="6"/>
        <v>5.1959999999999997</v>
      </c>
    </row>
    <row r="32" spans="1:18" x14ac:dyDescent="0.2">
      <c r="A32" s="24"/>
      <c r="B32" s="24"/>
      <c r="C32" s="24"/>
      <c r="D32" s="24"/>
      <c r="E32" s="24"/>
      <c r="F32" s="23">
        <f>SUM(F27:F31)</f>
        <v>391919.95999999996</v>
      </c>
      <c r="G32" s="23">
        <f t="shared" ref="G32:R32" si="7">SUM(G27:G31)</f>
        <v>518875.44999999995</v>
      </c>
      <c r="H32" s="23">
        <f t="shared" si="7"/>
        <v>1229531.6099999999</v>
      </c>
      <c r="I32" s="23">
        <f t="shared" si="7"/>
        <v>564326.52</v>
      </c>
      <c r="J32" s="23">
        <f t="shared" si="7"/>
        <v>714181.38000000012</v>
      </c>
      <c r="K32" s="23">
        <f t="shared" si="7"/>
        <v>578309.48</v>
      </c>
      <c r="L32" s="23">
        <f t="shared" si="7"/>
        <v>526619.25</v>
      </c>
      <c r="M32" s="23">
        <f t="shared" si="7"/>
        <v>812715.34000000008</v>
      </c>
      <c r="N32" s="23">
        <f t="shared" si="7"/>
        <v>683850.53</v>
      </c>
      <c r="O32" s="23">
        <f t="shared" si="7"/>
        <v>666764.15</v>
      </c>
      <c r="P32" s="23">
        <f t="shared" si="7"/>
        <v>6687093.6700000009</v>
      </c>
      <c r="Q32" s="23">
        <f t="shared" si="7"/>
        <v>668709.36699999997</v>
      </c>
      <c r="R32" s="23">
        <f t="shared" si="7"/>
        <v>2006128.101</v>
      </c>
    </row>
    <row r="34" spans="1:18" ht="15" x14ac:dyDescent="0.35">
      <c r="A34" s="20"/>
      <c r="B34" s="20"/>
      <c r="C34" s="20"/>
      <c r="D34" s="20"/>
      <c r="E34" s="20"/>
      <c r="F34" s="21">
        <f>F25+F32</f>
        <v>3000470.56</v>
      </c>
      <c r="G34" s="21">
        <f t="shared" ref="G34:R34" si="8">G25+G32</f>
        <v>2553175.7199999997</v>
      </c>
      <c r="H34" s="21">
        <f t="shared" si="8"/>
        <v>3863477.01</v>
      </c>
      <c r="I34" s="21">
        <f t="shared" si="8"/>
        <v>2621735.6500000004</v>
      </c>
      <c r="J34" s="21">
        <f t="shared" si="8"/>
        <v>2823043.0200000005</v>
      </c>
      <c r="K34" s="21">
        <f t="shared" si="8"/>
        <v>2750451.4499999997</v>
      </c>
      <c r="L34" s="21">
        <f t="shared" si="8"/>
        <v>2411951.0600000005</v>
      </c>
      <c r="M34" s="21">
        <f t="shared" si="8"/>
        <v>2894865.86</v>
      </c>
      <c r="N34" s="21">
        <f t="shared" si="8"/>
        <v>2691092.3199999994</v>
      </c>
      <c r="O34" s="21">
        <f t="shared" si="8"/>
        <v>2819021.9400000004</v>
      </c>
      <c r="P34" s="21">
        <f t="shared" si="8"/>
        <v>28429284.590000004</v>
      </c>
      <c r="Q34" s="21">
        <f t="shared" si="8"/>
        <v>2842928.4590000007</v>
      </c>
      <c r="R34" s="21">
        <f t="shared" si="8"/>
        <v>8528785.3770000022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5"/>
  <sheetViews>
    <sheetView workbookViewId="0">
      <selection activeCell="E26" sqref="E26"/>
    </sheetView>
  </sheetViews>
  <sheetFormatPr defaultRowHeight="12.75" x14ac:dyDescent="0.2"/>
  <cols>
    <col min="3" max="3" width="0" hidden="1" customWidth="1"/>
    <col min="5" max="5" width="64.28515625" bestFit="1" customWidth="1"/>
    <col min="6" max="25" width="12.7109375" customWidth="1"/>
    <col min="26" max="26" width="14.28515625" customWidth="1"/>
    <col min="27" max="27" width="12.7109375" customWidth="1"/>
    <col min="28" max="28" width="13.85546875" customWidth="1"/>
    <col min="29" max="29" width="12.7109375" customWidth="1"/>
  </cols>
  <sheetData>
    <row r="3" spans="1:29" x14ac:dyDescent="0.2">
      <c r="A3" s="24"/>
      <c r="B3" s="24"/>
      <c r="C3" s="24"/>
      <c r="D3" s="24"/>
      <c r="E3" s="24"/>
      <c r="F3" s="32" t="s">
        <v>3</v>
      </c>
      <c r="G3" s="32" t="s">
        <v>3</v>
      </c>
      <c r="H3" s="32" t="s">
        <v>4</v>
      </c>
      <c r="I3" s="32" t="s">
        <v>4</v>
      </c>
      <c r="J3" s="32" t="s">
        <v>5</v>
      </c>
      <c r="K3" s="32" t="s">
        <v>5</v>
      </c>
      <c r="L3" s="32" t="s">
        <v>6</v>
      </c>
      <c r="M3" s="32" t="s">
        <v>6</v>
      </c>
      <c r="N3" s="32" t="s">
        <v>7</v>
      </c>
      <c r="O3" s="32" t="s">
        <v>7</v>
      </c>
      <c r="P3" s="32" t="s">
        <v>8</v>
      </c>
      <c r="Q3" s="32" t="s">
        <v>8</v>
      </c>
      <c r="R3" s="32" t="s">
        <v>9</v>
      </c>
      <c r="S3" s="32" t="s">
        <v>9</v>
      </c>
      <c r="T3" s="32" t="s">
        <v>10</v>
      </c>
      <c r="U3" s="32" t="s">
        <v>10</v>
      </c>
      <c r="V3" s="32" t="s">
        <v>11</v>
      </c>
      <c r="W3" s="32" t="s">
        <v>11</v>
      </c>
      <c r="X3" s="32" t="s">
        <v>12</v>
      </c>
      <c r="Y3" s="32" t="s">
        <v>12</v>
      </c>
      <c r="Z3" s="33" t="s">
        <v>232</v>
      </c>
      <c r="AA3" s="33" t="s">
        <v>232</v>
      </c>
      <c r="AB3" s="34" t="s">
        <v>233</v>
      </c>
      <c r="AC3" s="35" t="s">
        <v>234</v>
      </c>
    </row>
    <row r="4" spans="1:29" ht="25.5" x14ac:dyDescent="0.2">
      <c r="A4" s="32" t="s">
        <v>0</v>
      </c>
      <c r="B4" s="36" t="s">
        <v>1</v>
      </c>
      <c r="C4" s="32"/>
      <c r="D4" s="36" t="s">
        <v>2</v>
      </c>
      <c r="E4" s="32"/>
      <c r="F4" s="36" t="s">
        <v>230</v>
      </c>
      <c r="G4" s="36" t="s">
        <v>231</v>
      </c>
      <c r="H4" s="36" t="s">
        <v>230</v>
      </c>
      <c r="I4" s="36" t="s">
        <v>231</v>
      </c>
      <c r="J4" s="36" t="s">
        <v>230</v>
      </c>
      <c r="K4" s="36" t="s">
        <v>231</v>
      </c>
      <c r="L4" s="36" t="s">
        <v>230</v>
      </c>
      <c r="M4" s="36" t="s">
        <v>231</v>
      </c>
      <c r="N4" s="36" t="s">
        <v>230</v>
      </c>
      <c r="O4" s="36" t="s">
        <v>231</v>
      </c>
      <c r="P4" s="36" t="s">
        <v>230</v>
      </c>
      <c r="Q4" s="36" t="s">
        <v>231</v>
      </c>
      <c r="R4" s="36" t="s">
        <v>230</v>
      </c>
      <c r="S4" s="36" t="s">
        <v>231</v>
      </c>
      <c r="T4" s="36" t="s">
        <v>230</v>
      </c>
      <c r="U4" s="36" t="s">
        <v>231</v>
      </c>
      <c r="V4" s="36" t="s">
        <v>230</v>
      </c>
      <c r="W4" s="36" t="s">
        <v>231</v>
      </c>
      <c r="X4" s="36" t="s">
        <v>230</v>
      </c>
      <c r="Y4" s="36" t="s">
        <v>231</v>
      </c>
      <c r="Z4" s="36" t="s">
        <v>230</v>
      </c>
      <c r="AA4" s="36" t="s">
        <v>231</v>
      </c>
      <c r="AB4" s="37"/>
      <c r="AC4" s="35"/>
    </row>
    <row r="5" spans="1:29" x14ac:dyDescent="0.2">
      <c r="A5" t="s">
        <v>15</v>
      </c>
      <c r="B5" t="s">
        <v>17</v>
      </c>
      <c r="C5" t="s">
        <v>18</v>
      </c>
      <c r="D5" t="s">
        <v>19</v>
      </c>
      <c r="E5" t="s">
        <v>20</v>
      </c>
      <c r="H5" s="1">
        <v>3435</v>
      </c>
      <c r="J5" s="1">
        <v>0</v>
      </c>
      <c r="L5" s="1">
        <v>0</v>
      </c>
      <c r="N5" s="1">
        <v>0</v>
      </c>
      <c r="P5" s="1">
        <v>0</v>
      </c>
      <c r="R5" s="1">
        <v>0</v>
      </c>
      <c r="T5" s="1">
        <v>0</v>
      </c>
      <c r="V5" s="1">
        <v>2364</v>
      </c>
      <c r="X5" s="1">
        <v>0</v>
      </c>
      <c r="Z5" s="9">
        <f>F5+H5+J5+L5+N5+P5+R5+T5+V5+X5</f>
        <v>5799</v>
      </c>
      <c r="AA5" s="9">
        <f>G5+I5+K5+M5+O5+Q5+S5+U5+W5+Y5</f>
        <v>0</v>
      </c>
      <c r="AB5" s="9">
        <f>Z5+AA5</f>
        <v>5799</v>
      </c>
      <c r="AC5" s="16">
        <f>AB5/10</f>
        <v>579.9</v>
      </c>
    </row>
    <row r="6" spans="1:29" x14ac:dyDescent="0.2">
      <c r="A6" t="s">
        <v>15</v>
      </c>
      <c r="B6" t="s">
        <v>23</v>
      </c>
      <c r="C6" t="s">
        <v>24</v>
      </c>
      <c r="D6" t="s">
        <v>25</v>
      </c>
      <c r="E6" t="s">
        <v>26</v>
      </c>
      <c r="H6" s="1">
        <v>33438</v>
      </c>
      <c r="J6" s="1">
        <v>0</v>
      </c>
      <c r="L6" s="1">
        <v>0</v>
      </c>
      <c r="N6" s="1">
        <v>0</v>
      </c>
      <c r="P6" s="1">
        <v>23015</v>
      </c>
      <c r="R6" s="1">
        <v>0</v>
      </c>
      <c r="T6" s="1">
        <v>0</v>
      </c>
      <c r="V6" s="1">
        <v>0</v>
      </c>
      <c r="X6" s="1">
        <v>0</v>
      </c>
      <c r="Z6" s="9">
        <f t="shared" ref="Z6:Z25" si="0">F6+H6+J6+L6+N6+P6+R6+T6+V6+X6</f>
        <v>56453</v>
      </c>
      <c r="AA6" s="9">
        <f t="shared" ref="AA6:AA25" si="1">G6+I6+K6+M6+O6+Q6+S6+U6+W6+Y6</f>
        <v>0</v>
      </c>
      <c r="AB6" s="9">
        <f t="shared" ref="AB6:AB25" si="2">Z6+AA6</f>
        <v>56453</v>
      </c>
      <c r="AC6" s="16">
        <f t="shared" ref="AC6:AC25" si="3">AB6/10</f>
        <v>5645.3</v>
      </c>
    </row>
    <row r="7" spans="1:29" x14ac:dyDescent="0.2">
      <c r="A7" t="s">
        <v>15</v>
      </c>
      <c r="B7" t="s">
        <v>31</v>
      </c>
      <c r="C7" t="s">
        <v>32</v>
      </c>
      <c r="D7" t="s">
        <v>25</v>
      </c>
      <c r="E7" t="s">
        <v>26</v>
      </c>
      <c r="R7" s="1">
        <v>1500</v>
      </c>
      <c r="T7" s="1">
        <v>0</v>
      </c>
      <c r="V7" s="1">
        <v>0</v>
      </c>
      <c r="X7" s="1">
        <v>0</v>
      </c>
      <c r="Z7" s="9">
        <f t="shared" si="0"/>
        <v>1500</v>
      </c>
      <c r="AA7" s="9">
        <f t="shared" si="1"/>
        <v>0</v>
      </c>
      <c r="AB7" s="9">
        <f t="shared" si="2"/>
        <v>1500</v>
      </c>
      <c r="AC7" s="16">
        <f t="shared" si="3"/>
        <v>150</v>
      </c>
    </row>
    <row r="8" spans="1:29" x14ac:dyDescent="0.2">
      <c r="A8" t="s">
        <v>15</v>
      </c>
      <c r="B8" t="s">
        <v>31</v>
      </c>
      <c r="C8" t="s">
        <v>32</v>
      </c>
      <c r="D8" t="s">
        <v>33</v>
      </c>
      <c r="E8" t="s">
        <v>34</v>
      </c>
      <c r="F8" s="1">
        <v>3372.53</v>
      </c>
      <c r="H8" s="1">
        <v>14500.98</v>
      </c>
      <c r="J8" s="1">
        <v>20399.169999999998</v>
      </c>
      <c r="L8" s="1">
        <v>1126.17</v>
      </c>
      <c r="N8" s="1">
        <v>108.5</v>
      </c>
      <c r="P8" s="1">
        <v>758.68</v>
      </c>
      <c r="R8" s="1">
        <v>1934.45</v>
      </c>
      <c r="T8" s="1">
        <v>1309.71</v>
      </c>
      <c r="V8" s="1">
        <v>819.56</v>
      </c>
      <c r="X8" s="1">
        <v>756.77</v>
      </c>
      <c r="Z8" s="9">
        <f t="shared" si="0"/>
        <v>45086.519999999982</v>
      </c>
      <c r="AA8" s="9">
        <f t="shared" si="1"/>
        <v>0</v>
      </c>
      <c r="AB8" s="9">
        <f t="shared" si="2"/>
        <v>45086.519999999982</v>
      </c>
      <c r="AC8" s="16">
        <f t="shared" si="3"/>
        <v>4508.6519999999982</v>
      </c>
    </row>
    <row r="9" spans="1:29" x14ac:dyDescent="0.2">
      <c r="A9" t="s">
        <v>15</v>
      </c>
      <c r="B9" t="s">
        <v>31</v>
      </c>
      <c r="C9" t="s">
        <v>32</v>
      </c>
      <c r="D9" t="s">
        <v>37</v>
      </c>
      <c r="E9" t="s">
        <v>38</v>
      </c>
      <c r="F9" s="1">
        <v>8200</v>
      </c>
      <c r="G9" s="1">
        <v>800</v>
      </c>
      <c r="H9" s="1">
        <v>18800</v>
      </c>
      <c r="I9" s="1">
        <v>200</v>
      </c>
      <c r="J9" s="1">
        <v>12740</v>
      </c>
      <c r="K9" s="1">
        <v>200</v>
      </c>
      <c r="L9" s="1">
        <v>18540</v>
      </c>
      <c r="M9" s="1">
        <v>200</v>
      </c>
      <c r="N9" s="1">
        <v>17700</v>
      </c>
      <c r="O9" s="1">
        <v>0</v>
      </c>
      <c r="P9" s="1">
        <v>37270</v>
      </c>
      <c r="Q9" s="1">
        <v>0</v>
      </c>
      <c r="R9" s="1">
        <v>24976.1</v>
      </c>
      <c r="S9" s="1">
        <v>0</v>
      </c>
      <c r="T9" s="1">
        <v>33575</v>
      </c>
      <c r="U9" s="1">
        <v>0</v>
      </c>
      <c r="V9" s="1">
        <v>61011.1</v>
      </c>
      <c r="W9" s="1">
        <v>0</v>
      </c>
      <c r="X9" s="1">
        <v>84086.1</v>
      </c>
      <c r="Y9" s="1">
        <v>0</v>
      </c>
      <c r="Z9" s="9">
        <f t="shared" si="0"/>
        <v>316898.30000000005</v>
      </c>
      <c r="AA9" s="9">
        <f t="shared" si="1"/>
        <v>1400</v>
      </c>
      <c r="AB9" s="9">
        <f t="shared" si="2"/>
        <v>318298.30000000005</v>
      </c>
      <c r="AC9" s="16">
        <f t="shared" si="3"/>
        <v>31829.830000000005</v>
      </c>
    </row>
    <row r="10" spans="1:29" x14ac:dyDescent="0.2">
      <c r="A10" t="s">
        <v>15</v>
      </c>
      <c r="B10" t="s">
        <v>31</v>
      </c>
      <c r="C10" t="s">
        <v>32</v>
      </c>
      <c r="D10" t="s">
        <v>43</v>
      </c>
      <c r="E10" t="s">
        <v>44</v>
      </c>
      <c r="F10" s="1">
        <v>3424.02</v>
      </c>
      <c r="H10" s="1">
        <v>6788.88</v>
      </c>
      <c r="J10" s="1">
        <v>5339.63</v>
      </c>
      <c r="L10" s="1">
        <v>3587.98</v>
      </c>
      <c r="N10" s="1">
        <v>7091.28</v>
      </c>
      <c r="P10" s="1">
        <v>15292.76</v>
      </c>
      <c r="R10" s="1">
        <v>8857.99</v>
      </c>
      <c r="T10" s="1">
        <v>7133.62</v>
      </c>
      <c r="V10" s="1">
        <v>9044.0400000000009</v>
      </c>
      <c r="X10" s="1">
        <v>109809.84</v>
      </c>
      <c r="Z10" s="9">
        <f t="shared" si="0"/>
        <v>176370.03999999998</v>
      </c>
      <c r="AA10" s="9">
        <f t="shared" si="1"/>
        <v>0</v>
      </c>
      <c r="AB10" s="9">
        <f t="shared" si="2"/>
        <v>176370.03999999998</v>
      </c>
      <c r="AC10" s="16">
        <f t="shared" si="3"/>
        <v>17637.003999999997</v>
      </c>
    </row>
    <row r="11" spans="1:29" x14ac:dyDescent="0.2">
      <c r="A11" t="s">
        <v>15</v>
      </c>
      <c r="B11" t="s">
        <v>31</v>
      </c>
      <c r="C11" t="s">
        <v>32</v>
      </c>
      <c r="D11" t="s">
        <v>46</v>
      </c>
      <c r="E11" t="s">
        <v>47</v>
      </c>
      <c r="G11" s="1">
        <v>540065.06999999995</v>
      </c>
      <c r="H11" s="1">
        <v>38433.22</v>
      </c>
      <c r="I11" s="1">
        <v>151567.42000000001</v>
      </c>
      <c r="J11" s="1">
        <v>55614.99</v>
      </c>
      <c r="K11" s="1">
        <v>157506.92000000001</v>
      </c>
      <c r="L11" s="1">
        <v>92225.14</v>
      </c>
      <c r="M11" s="1">
        <v>26646.95</v>
      </c>
      <c r="N11" s="1">
        <v>135046.32999999999</v>
      </c>
      <c r="O11" s="1">
        <v>53058.99</v>
      </c>
      <c r="P11" s="1">
        <v>107934.3</v>
      </c>
      <c r="Q11" s="1">
        <v>8064.66</v>
      </c>
      <c r="R11" s="1">
        <v>156172.29999999999</v>
      </c>
      <c r="S11" s="1">
        <v>10574.71</v>
      </c>
      <c r="T11" s="1">
        <v>199747.93</v>
      </c>
      <c r="U11" s="1">
        <v>4936.87</v>
      </c>
      <c r="V11" s="1">
        <v>191881.8</v>
      </c>
      <c r="W11" s="1">
        <v>22057.26</v>
      </c>
      <c r="X11" s="1">
        <v>235944.14</v>
      </c>
      <c r="Y11" s="1">
        <v>2303.29</v>
      </c>
      <c r="Z11" s="9">
        <f t="shared" si="0"/>
        <v>1213000.1499999999</v>
      </c>
      <c r="AA11" s="9">
        <f t="shared" si="1"/>
        <v>976782.14</v>
      </c>
      <c r="AB11" s="9">
        <f t="shared" si="2"/>
        <v>2189782.29</v>
      </c>
      <c r="AC11" s="16">
        <f t="shared" si="3"/>
        <v>218978.22899999999</v>
      </c>
    </row>
    <row r="12" spans="1:29" x14ac:dyDescent="0.2">
      <c r="A12" t="s">
        <v>15</v>
      </c>
      <c r="B12" t="s">
        <v>31</v>
      </c>
      <c r="C12" t="s">
        <v>32</v>
      </c>
      <c r="D12" t="s">
        <v>108</v>
      </c>
      <c r="E12" t="s">
        <v>109</v>
      </c>
      <c r="F12" s="1">
        <v>200.9</v>
      </c>
      <c r="G12" s="1">
        <v>2975.5</v>
      </c>
      <c r="H12" s="1">
        <v>833.6</v>
      </c>
      <c r="I12" s="1">
        <v>3772.55</v>
      </c>
      <c r="J12" s="1">
        <v>5577.6</v>
      </c>
      <c r="K12" s="1">
        <v>8672.26</v>
      </c>
      <c r="L12" s="1">
        <v>8875.35</v>
      </c>
      <c r="M12" s="1">
        <v>5106.99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1716.08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9">
        <f t="shared" si="0"/>
        <v>17203.53</v>
      </c>
      <c r="AA12" s="9">
        <f t="shared" si="1"/>
        <v>20527.300000000003</v>
      </c>
      <c r="AB12" s="9">
        <f t="shared" si="2"/>
        <v>37730.83</v>
      </c>
      <c r="AC12" s="16">
        <f t="shared" si="3"/>
        <v>3773.0830000000001</v>
      </c>
    </row>
    <row r="13" spans="1:29" x14ac:dyDescent="0.2">
      <c r="A13" t="s">
        <v>15</v>
      </c>
      <c r="B13" t="s">
        <v>31</v>
      </c>
      <c r="C13" t="s">
        <v>32</v>
      </c>
      <c r="D13" t="s">
        <v>114</v>
      </c>
      <c r="E13" t="s">
        <v>115</v>
      </c>
      <c r="F13" s="1">
        <v>34832.300000000003</v>
      </c>
      <c r="H13" s="1">
        <v>28587.58</v>
      </c>
      <c r="J13" s="1">
        <v>39587.519999999997</v>
      </c>
      <c r="L13" s="1">
        <v>29961.73</v>
      </c>
      <c r="N13" s="1">
        <v>26479.99</v>
      </c>
      <c r="P13" s="1">
        <v>25747.77</v>
      </c>
      <c r="R13" s="1">
        <v>22698.02</v>
      </c>
      <c r="T13" s="1">
        <v>17230.13</v>
      </c>
      <c r="V13" s="1">
        <v>14326.44</v>
      </c>
      <c r="X13" s="1">
        <v>16144.4</v>
      </c>
      <c r="Z13" s="9">
        <f t="shared" si="0"/>
        <v>255595.87999999998</v>
      </c>
      <c r="AA13" s="9">
        <f t="shared" si="1"/>
        <v>0</v>
      </c>
      <c r="AB13" s="9">
        <f t="shared" si="2"/>
        <v>255595.87999999998</v>
      </c>
      <c r="AC13" s="16">
        <f t="shared" si="3"/>
        <v>25559.587999999996</v>
      </c>
    </row>
    <row r="14" spans="1:29" x14ac:dyDescent="0.2">
      <c r="A14" t="s">
        <v>15</v>
      </c>
      <c r="B14" t="s">
        <v>31</v>
      </c>
      <c r="C14" t="s">
        <v>32</v>
      </c>
      <c r="D14" t="s">
        <v>124</v>
      </c>
      <c r="E14" t="s">
        <v>125</v>
      </c>
      <c r="G14" s="1">
        <v>633911.88</v>
      </c>
      <c r="H14" s="1">
        <v>182871.24</v>
      </c>
      <c r="I14" s="1">
        <v>443318.75</v>
      </c>
      <c r="J14" s="1">
        <v>549301.68999999994</v>
      </c>
      <c r="K14" s="1">
        <v>405115.98</v>
      </c>
      <c r="L14" s="1">
        <v>731805.42</v>
      </c>
      <c r="M14" s="1">
        <v>102166.76</v>
      </c>
      <c r="N14" s="1">
        <v>907491.47</v>
      </c>
      <c r="O14" s="1">
        <v>76892.12</v>
      </c>
      <c r="P14" s="1">
        <v>1011494.92</v>
      </c>
      <c r="Q14" s="1">
        <v>30975.59</v>
      </c>
      <c r="R14" s="1">
        <v>799106.91</v>
      </c>
      <c r="S14" s="1">
        <v>47018.57</v>
      </c>
      <c r="T14" s="1">
        <v>832898.68</v>
      </c>
      <c r="U14" s="1">
        <v>190.75</v>
      </c>
      <c r="V14" s="1">
        <v>796377.24</v>
      </c>
      <c r="W14" s="1">
        <v>0</v>
      </c>
      <c r="X14" s="1">
        <v>767858.72</v>
      </c>
      <c r="Y14" s="1">
        <v>0</v>
      </c>
      <c r="Z14" s="9">
        <f t="shared" si="0"/>
        <v>6579206.29</v>
      </c>
      <c r="AA14" s="9">
        <f t="shared" si="1"/>
        <v>1739590.4</v>
      </c>
      <c r="AB14" s="9">
        <f t="shared" si="2"/>
        <v>8318796.6899999995</v>
      </c>
      <c r="AC14" s="16">
        <f t="shared" si="3"/>
        <v>831879.66899999999</v>
      </c>
    </row>
    <row r="15" spans="1:29" x14ac:dyDescent="0.2">
      <c r="A15" t="s">
        <v>15</v>
      </c>
      <c r="B15" t="s">
        <v>31</v>
      </c>
      <c r="C15" t="s">
        <v>32</v>
      </c>
      <c r="D15" t="s">
        <v>133</v>
      </c>
      <c r="E15" t="s">
        <v>134</v>
      </c>
      <c r="F15" s="1">
        <v>70443.490000000005</v>
      </c>
      <c r="G15" s="1">
        <v>1151190.1100000001</v>
      </c>
      <c r="H15" s="1">
        <v>167108.41</v>
      </c>
      <c r="I15" s="1">
        <v>752026.36</v>
      </c>
      <c r="J15" s="1">
        <v>482695.72</v>
      </c>
      <c r="K15" s="1">
        <v>762885.13</v>
      </c>
      <c r="L15" s="1">
        <v>733136.34</v>
      </c>
      <c r="M15" s="1">
        <v>185242.89</v>
      </c>
      <c r="N15" s="1">
        <v>693136.4</v>
      </c>
      <c r="O15" s="1">
        <v>74508.72</v>
      </c>
      <c r="P15" s="1">
        <v>616717.24</v>
      </c>
      <c r="Q15" s="1">
        <v>230385.24</v>
      </c>
      <c r="R15" s="1">
        <v>627145.68000000005</v>
      </c>
      <c r="S15" s="1">
        <v>27178.05</v>
      </c>
      <c r="T15" s="1">
        <v>664989.5</v>
      </c>
      <c r="U15" s="1">
        <v>30966.240000000002</v>
      </c>
      <c r="V15" s="1">
        <v>642911.31999999995</v>
      </c>
      <c r="W15" s="1">
        <v>35885.660000000003</v>
      </c>
      <c r="X15" s="1">
        <v>784256.47</v>
      </c>
      <c r="Y15" s="1">
        <v>837.68</v>
      </c>
      <c r="Z15" s="9">
        <f t="shared" si="0"/>
        <v>5482540.5699999994</v>
      </c>
      <c r="AA15" s="9">
        <f t="shared" si="1"/>
        <v>3251106.0800000005</v>
      </c>
      <c r="AB15" s="9">
        <f t="shared" si="2"/>
        <v>8733646.6500000004</v>
      </c>
      <c r="AC15" s="16">
        <f t="shared" si="3"/>
        <v>873364.66500000004</v>
      </c>
    </row>
    <row r="16" spans="1:29" x14ac:dyDescent="0.2">
      <c r="A16" t="s">
        <v>15</v>
      </c>
      <c r="B16" t="s">
        <v>31</v>
      </c>
      <c r="C16" t="s">
        <v>32</v>
      </c>
      <c r="D16" t="s">
        <v>189</v>
      </c>
      <c r="E16" t="s">
        <v>190</v>
      </c>
      <c r="G16" s="1">
        <v>124044.34</v>
      </c>
      <c r="H16" s="1">
        <v>13551.43</v>
      </c>
      <c r="I16" s="1">
        <v>70971.149999999994</v>
      </c>
      <c r="J16" s="1">
        <v>28251.7</v>
      </c>
      <c r="K16" s="1">
        <v>67909.429999999993</v>
      </c>
      <c r="L16" s="1">
        <v>31916.33</v>
      </c>
      <c r="M16" s="1">
        <v>57467.74</v>
      </c>
      <c r="N16" s="1">
        <v>36137.32</v>
      </c>
      <c r="O16" s="1">
        <v>56619.14</v>
      </c>
      <c r="P16" s="1">
        <v>33791.879999999997</v>
      </c>
      <c r="Q16" s="1">
        <v>6332.38</v>
      </c>
      <c r="R16" s="1">
        <v>44013.17</v>
      </c>
      <c r="S16" s="1">
        <v>86124.32</v>
      </c>
      <c r="T16" s="1">
        <v>50118.81</v>
      </c>
      <c r="U16" s="1">
        <v>40282.839999999997</v>
      </c>
      <c r="V16" s="1">
        <v>120332.73</v>
      </c>
      <c r="W16" s="1">
        <v>68124.100000000006</v>
      </c>
      <c r="X16" s="1">
        <v>28358.38</v>
      </c>
      <c r="Y16" s="1">
        <v>41133.57</v>
      </c>
      <c r="Z16" s="9">
        <f t="shared" si="0"/>
        <v>386471.75</v>
      </c>
      <c r="AA16" s="9">
        <f t="shared" si="1"/>
        <v>619009.00999999989</v>
      </c>
      <c r="AB16" s="9">
        <f t="shared" si="2"/>
        <v>1005480.7599999999</v>
      </c>
      <c r="AC16" s="16">
        <f t="shared" si="3"/>
        <v>100548.07599999999</v>
      </c>
    </row>
    <row r="17" spans="1:29" x14ac:dyDescent="0.2">
      <c r="A17" t="s">
        <v>15</v>
      </c>
      <c r="B17" t="s">
        <v>31</v>
      </c>
      <c r="C17" t="s">
        <v>32</v>
      </c>
      <c r="D17" t="s">
        <v>199</v>
      </c>
      <c r="E17" t="s">
        <v>26</v>
      </c>
      <c r="F17" s="1">
        <v>1384.32</v>
      </c>
      <c r="G17" s="1">
        <v>3526.32</v>
      </c>
      <c r="H17" s="1">
        <v>8708.73</v>
      </c>
      <c r="I17" s="1">
        <v>489.66</v>
      </c>
      <c r="J17" s="1">
        <v>5419.84</v>
      </c>
      <c r="K17" s="1">
        <v>1921.81</v>
      </c>
      <c r="L17" s="1">
        <v>12457.44</v>
      </c>
      <c r="M17" s="1">
        <v>699.03</v>
      </c>
      <c r="N17" s="1">
        <v>4570.0600000000004</v>
      </c>
      <c r="O17" s="1">
        <v>922.77</v>
      </c>
      <c r="P17" s="1">
        <v>3654.97</v>
      </c>
      <c r="Q17" s="1">
        <v>372.68</v>
      </c>
      <c r="R17" s="1">
        <v>10663.76</v>
      </c>
      <c r="S17" s="1">
        <v>605.03</v>
      </c>
      <c r="T17" s="1">
        <v>3793.85</v>
      </c>
      <c r="U17" s="1">
        <v>398.31</v>
      </c>
      <c r="V17" s="1">
        <v>7290.32</v>
      </c>
      <c r="W17" s="1">
        <v>263.33999999999997</v>
      </c>
      <c r="X17" s="1">
        <v>5229.47</v>
      </c>
      <c r="Y17" s="1">
        <v>32.42</v>
      </c>
      <c r="Z17" s="9">
        <f t="shared" si="0"/>
        <v>63172.76</v>
      </c>
      <c r="AA17" s="9">
        <f t="shared" si="1"/>
        <v>9231.3700000000008</v>
      </c>
      <c r="AB17" s="9">
        <f t="shared" si="2"/>
        <v>72404.13</v>
      </c>
      <c r="AC17" s="16">
        <f t="shared" si="3"/>
        <v>7240.4130000000005</v>
      </c>
    </row>
    <row r="18" spans="1:29" x14ac:dyDescent="0.2">
      <c r="A18" t="s">
        <v>15</v>
      </c>
      <c r="B18" t="s">
        <v>31</v>
      </c>
      <c r="C18" t="s">
        <v>32</v>
      </c>
      <c r="D18" t="s">
        <v>206</v>
      </c>
      <c r="E18" t="s">
        <v>207</v>
      </c>
      <c r="J18" s="1">
        <v>8995.33</v>
      </c>
      <c r="L18" s="1">
        <v>5404.84</v>
      </c>
      <c r="N18" s="1">
        <v>5250.32</v>
      </c>
      <c r="P18" s="1">
        <v>6871.94</v>
      </c>
      <c r="R18" s="1">
        <v>5250.32</v>
      </c>
      <c r="T18" s="1">
        <v>10726.49</v>
      </c>
      <c r="V18" s="1">
        <v>21069.63</v>
      </c>
      <c r="X18" s="1">
        <v>2159.1</v>
      </c>
      <c r="Z18" s="9">
        <f t="shared" si="0"/>
        <v>65727.97</v>
      </c>
      <c r="AA18" s="9">
        <f t="shared" si="1"/>
        <v>0</v>
      </c>
      <c r="AB18" s="9">
        <f t="shared" si="2"/>
        <v>65727.97</v>
      </c>
      <c r="AC18" s="16">
        <f t="shared" si="3"/>
        <v>6572.7970000000005</v>
      </c>
    </row>
    <row r="19" spans="1:29" x14ac:dyDescent="0.2">
      <c r="A19" t="s">
        <v>15</v>
      </c>
      <c r="B19" t="s">
        <v>31</v>
      </c>
      <c r="C19" t="s">
        <v>32</v>
      </c>
      <c r="D19" t="s">
        <v>209</v>
      </c>
      <c r="E19" t="s">
        <v>210</v>
      </c>
      <c r="F19" s="1">
        <v>3937.74</v>
      </c>
      <c r="H19" s="1">
        <v>63257.3</v>
      </c>
      <c r="J19" s="1">
        <v>1855.26</v>
      </c>
      <c r="L19" s="1">
        <v>0</v>
      </c>
      <c r="N19" s="1">
        <v>2802.09</v>
      </c>
      <c r="P19" s="1">
        <v>2108.56</v>
      </c>
      <c r="R19" s="1">
        <v>0</v>
      </c>
      <c r="T19" s="1">
        <v>0</v>
      </c>
      <c r="V19" s="1">
        <v>0</v>
      </c>
      <c r="X19" s="1">
        <v>176.54</v>
      </c>
      <c r="Z19" s="9">
        <f t="shared" si="0"/>
        <v>74137.489999999991</v>
      </c>
      <c r="AA19" s="9">
        <f t="shared" si="1"/>
        <v>0</v>
      </c>
      <c r="AB19" s="9">
        <f t="shared" si="2"/>
        <v>74137.489999999991</v>
      </c>
      <c r="AC19" s="16">
        <f t="shared" si="3"/>
        <v>7413.7489999999989</v>
      </c>
    </row>
    <row r="20" spans="1:29" x14ac:dyDescent="0.2">
      <c r="A20" t="s">
        <v>15</v>
      </c>
      <c r="B20" t="s">
        <v>31</v>
      </c>
      <c r="C20" t="s">
        <v>32</v>
      </c>
      <c r="D20" t="s">
        <v>29</v>
      </c>
      <c r="E20" t="s">
        <v>30</v>
      </c>
      <c r="H20" s="1">
        <v>1022.7</v>
      </c>
      <c r="J20" s="1">
        <v>1239.1500000000001</v>
      </c>
      <c r="L20" s="1">
        <v>105.3</v>
      </c>
      <c r="N20" s="1">
        <v>420</v>
      </c>
      <c r="P20" s="1">
        <v>0</v>
      </c>
      <c r="R20" s="1">
        <v>105.3</v>
      </c>
      <c r="T20" s="1">
        <v>41.8</v>
      </c>
      <c r="V20" s="1">
        <v>0</v>
      </c>
      <c r="X20" s="1">
        <v>60375.33</v>
      </c>
      <c r="Z20" s="9">
        <f t="shared" si="0"/>
        <v>63309.58</v>
      </c>
      <c r="AA20" s="9">
        <f t="shared" si="1"/>
        <v>0</v>
      </c>
      <c r="AB20" s="9">
        <f t="shared" si="2"/>
        <v>63309.58</v>
      </c>
      <c r="AC20" s="16">
        <f t="shared" si="3"/>
        <v>6330.9580000000005</v>
      </c>
    </row>
    <row r="21" spans="1:29" x14ac:dyDescent="0.2">
      <c r="A21" t="s">
        <v>15</v>
      </c>
      <c r="B21" t="s">
        <v>31</v>
      </c>
      <c r="C21" t="s">
        <v>32</v>
      </c>
      <c r="D21" t="s">
        <v>216</v>
      </c>
      <c r="E21" t="s">
        <v>217</v>
      </c>
      <c r="F21" s="1">
        <v>15865.2</v>
      </c>
      <c r="G21" s="1">
        <v>1119.1400000000001</v>
      </c>
      <c r="H21" s="1">
        <v>0</v>
      </c>
      <c r="I21" s="1">
        <v>11244.81</v>
      </c>
      <c r="J21" s="1">
        <v>691.21</v>
      </c>
      <c r="K21" s="1">
        <v>1368.17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784.08</v>
      </c>
      <c r="U21" s="1">
        <v>0</v>
      </c>
      <c r="V21" s="1">
        <v>462.42</v>
      </c>
      <c r="W21" s="1">
        <v>0</v>
      </c>
      <c r="X21" s="1">
        <v>0</v>
      </c>
      <c r="Y21" s="1">
        <v>0</v>
      </c>
      <c r="Z21" s="9">
        <f t="shared" si="0"/>
        <v>17802.91</v>
      </c>
      <c r="AA21" s="9">
        <f t="shared" si="1"/>
        <v>13732.119999999999</v>
      </c>
      <c r="AB21" s="9">
        <f t="shared" si="2"/>
        <v>31535.03</v>
      </c>
      <c r="AC21" s="16">
        <f t="shared" si="3"/>
        <v>3153.5029999999997</v>
      </c>
    </row>
    <row r="22" spans="1:29" x14ac:dyDescent="0.2">
      <c r="A22" t="s">
        <v>15</v>
      </c>
      <c r="B22" t="s">
        <v>31</v>
      </c>
      <c r="C22" t="s">
        <v>32</v>
      </c>
      <c r="D22" t="s">
        <v>218</v>
      </c>
      <c r="E22" t="s">
        <v>219</v>
      </c>
      <c r="G22" s="1">
        <v>155.21</v>
      </c>
      <c r="H22" s="1">
        <v>28.53</v>
      </c>
      <c r="I22" s="1">
        <v>89.83</v>
      </c>
      <c r="J22" s="1">
        <v>15.76</v>
      </c>
      <c r="K22" s="1">
        <v>14.99</v>
      </c>
      <c r="L22" s="1">
        <v>69.48</v>
      </c>
      <c r="M22" s="1">
        <v>41.11</v>
      </c>
      <c r="N22" s="1">
        <v>0</v>
      </c>
      <c r="O22" s="1">
        <v>0</v>
      </c>
      <c r="P22" s="1">
        <v>483.1</v>
      </c>
      <c r="Q22" s="1">
        <v>15.74</v>
      </c>
      <c r="R22" s="1">
        <v>552.49</v>
      </c>
      <c r="S22" s="1">
        <v>0.06</v>
      </c>
      <c r="T22" s="1">
        <v>769.88</v>
      </c>
      <c r="U22" s="1">
        <v>0</v>
      </c>
      <c r="V22" s="1">
        <v>562.20000000000005</v>
      </c>
      <c r="W22" s="1">
        <v>0</v>
      </c>
      <c r="X22" s="1">
        <v>2009.43</v>
      </c>
      <c r="Y22" s="1">
        <v>0</v>
      </c>
      <c r="Z22" s="9">
        <f t="shared" si="0"/>
        <v>4490.8700000000008</v>
      </c>
      <c r="AA22" s="9">
        <f t="shared" si="1"/>
        <v>316.94000000000005</v>
      </c>
      <c r="AB22" s="9">
        <f t="shared" si="2"/>
        <v>4807.8100000000013</v>
      </c>
      <c r="AC22" s="16">
        <f t="shared" si="3"/>
        <v>480.78100000000012</v>
      </c>
    </row>
    <row r="23" spans="1:29" x14ac:dyDescent="0.2">
      <c r="A23" t="s">
        <v>15</v>
      </c>
      <c r="B23" t="s">
        <v>221</v>
      </c>
      <c r="C23" t="s">
        <v>222</v>
      </c>
      <c r="D23" t="s">
        <v>29</v>
      </c>
      <c r="E23" t="s">
        <v>30</v>
      </c>
      <c r="F23" s="1">
        <v>9102.5300000000007</v>
      </c>
      <c r="H23" s="1">
        <v>14254.14</v>
      </c>
      <c r="J23" s="1">
        <v>10626.14</v>
      </c>
      <c r="L23" s="1">
        <v>10626.14</v>
      </c>
      <c r="N23" s="1">
        <v>10626.14</v>
      </c>
      <c r="P23" s="1">
        <v>10854.56</v>
      </c>
      <c r="R23" s="1">
        <v>10854.58</v>
      </c>
      <c r="T23" s="1">
        <v>8150.53</v>
      </c>
      <c r="V23" s="1">
        <v>12458.63</v>
      </c>
      <c r="X23" s="1">
        <v>10786.14</v>
      </c>
      <c r="Z23" s="9">
        <f t="shared" si="0"/>
        <v>108339.53</v>
      </c>
      <c r="AA23" s="9">
        <f t="shared" si="1"/>
        <v>0</v>
      </c>
      <c r="AB23" s="9">
        <f t="shared" si="2"/>
        <v>108339.53</v>
      </c>
      <c r="AC23" s="16">
        <f t="shared" si="3"/>
        <v>10833.953</v>
      </c>
    </row>
    <row r="24" spans="1:29" x14ac:dyDescent="0.2">
      <c r="A24" t="s">
        <v>15</v>
      </c>
      <c r="B24" t="s">
        <v>228</v>
      </c>
      <c r="C24" t="s">
        <v>229</v>
      </c>
      <c r="D24" t="s">
        <v>37</v>
      </c>
      <c r="E24" t="s">
        <v>38</v>
      </c>
      <c r="T24" s="1">
        <v>160852.42000000001</v>
      </c>
      <c r="V24" s="1">
        <v>0</v>
      </c>
      <c r="X24" s="1">
        <v>0</v>
      </c>
      <c r="Z24" s="9">
        <f t="shared" si="0"/>
        <v>160852.42000000001</v>
      </c>
      <c r="AA24" s="9">
        <f t="shared" si="1"/>
        <v>0</v>
      </c>
      <c r="AB24" s="9">
        <f t="shared" si="2"/>
        <v>160852.42000000001</v>
      </c>
      <c r="AC24" s="16">
        <f t="shared" si="3"/>
        <v>16085.242000000002</v>
      </c>
    </row>
    <row r="25" spans="1:29" x14ac:dyDescent="0.2">
      <c r="A25" t="s">
        <v>15</v>
      </c>
      <c r="B25" t="s">
        <v>228</v>
      </c>
      <c r="C25" t="s">
        <v>229</v>
      </c>
      <c r="D25" t="s">
        <v>133</v>
      </c>
      <c r="E25" t="s">
        <v>134</v>
      </c>
      <c r="I25" s="1">
        <v>5000</v>
      </c>
      <c r="K25" s="1">
        <v>0</v>
      </c>
      <c r="M25" s="1">
        <v>0</v>
      </c>
      <c r="O25" s="1">
        <v>0</v>
      </c>
      <c r="Q25" s="1">
        <v>0</v>
      </c>
      <c r="S25" s="1">
        <v>0</v>
      </c>
      <c r="U25" s="1">
        <v>11537</v>
      </c>
      <c r="W25" s="1">
        <v>0</v>
      </c>
      <c r="Y25" s="1">
        <v>0</v>
      </c>
      <c r="Z25" s="9">
        <f t="shared" si="0"/>
        <v>0</v>
      </c>
      <c r="AA25" s="9">
        <f t="shared" si="1"/>
        <v>16537</v>
      </c>
      <c r="AB25" s="9">
        <f t="shared" si="2"/>
        <v>16537</v>
      </c>
      <c r="AC25" s="16">
        <f t="shared" si="3"/>
        <v>1653.7</v>
      </c>
    </row>
    <row r="26" spans="1:29" ht="15" x14ac:dyDescent="0.35">
      <c r="A26" s="24"/>
      <c r="B26" s="24"/>
      <c r="C26" s="24"/>
      <c r="D26" s="24"/>
      <c r="E26" s="24"/>
      <c r="F26" s="25">
        <f>SUM(F5:F25)</f>
        <v>150763.03000000003</v>
      </c>
      <c r="G26" s="25">
        <f t="shared" ref="G26:AB26" si="4">SUM(G5:G25)</f>
        <v>2457787.5699999998</v>
      </c>
      <c r="H26" s="25">
        <f t="shared" si="4"/>
        <v>595619.74</v>
      </c>
      <c r="I26" s="25">
        <f t="shared" si="4"/>
        <v>1438680.53</v>
      </c>
      <c r="J26" s="25">
        <f t="shared" si="4"/>
        <v>1228350.7099999997</v>
      </c>
      <c r="K26" s="25">
        <f t="shared" si="4"/>
        <v>1405594.69</v>
      </c>
      <c r="L26" s="25">
        <f t="shared" si="4"/>
        <v>1679837.66</v>
      </c>
      <c r="M26" s="25">
        <f t="shared" si="4"/>
        <v>377571.47000000003</v>
      </c>
      <c r="N26" s="25">
        <f t="shared" si="4"/>
        <v>1846859.9</v>
      </c>
      <c r="O26" s="25">
        <f t="shared" si="4"/>
        <v>262001.73999999996</v>
      </c>
      <c r="P26" s="25">
        <f t="shared" si="4"/>
        <v>1895995.68</v>
      </c>
      <c r="Q26" s="25">
        <f t="shared" si="4"/>
        <v>276146.28999999998</v>
      </c>
      <c r="R26" s="25">
        <f t="shared" si="4"/>
        <v>1713831.0700000003</v>
      </c>
      <c r="S26" s="25">
        <f t="shared" si="4"/>
        <v>171500.74000000002</v>
      </c>
      <c r="T26" s="25">
        <f t="shared" si="4"/>
        <v>1993838.5100000002</v>
      </c>
      <c r="U26" s="25">
        <f t="shared" si="4"/>
        <v>88312.01</v>
      </c>
      <c r="V26" s="25">
        <f t="shared" si="4"/>
        <v>1880911.4299999997</v>
      </c>
      <c r="W26" s="25">
        <f t="shared" si="4"/>
        <v>126330.36</v>
      </c>
      <c r="X26" s="25">
        <f t="shared" si="4"/>
        <v>2107950.83</v>
      </c>
      <c r="Y26" s="25">
        <f t="shared" si="4"/>
        <v>44306.96</v>
      </c>
      <c r="Z26" s="25">
        <f t="shared" si="4"/>
        <v>15093958.560000001</v>
      </c>
      <c r="AA26" s="25">
        <f t="shared" si="4"/>
        <v>6648232.3600000003</v>
      </c>
      <c r="AB26" s="25">
        <f t="shared" si="4"/>
        <v>21742190.920000002</v>
      </c>
      <c r="AC26" s="26">
        <f>AB26/10</f>
        <v>2174219.0920000002</v>
      </c>
    </row>
    <row r="27" spans="1:29" x14ac:dyDescent="0.2">
      <c r="F27" s="1"/>
      <c r="H27" s="1"/>
      <c r="J27" s="1"/>
      <c r="L27" s="1"/>
      <c r="N27" s="1"/>
      <c r="P27" s="1"/>
      <c r="R27" s="1"/>
      <c r="T27" s="1"/>
      <c r="V27" s="1"/>
      <c r="X27" s="1"/>
    </row>
    <row r="28" spans="1:29" x14ac:dyDescent="0.2">
      <c r="A28" t="s">
        <v>15</v>
      </c>
      <c r="B28" t="s">
        <v>224</v>
      </c>
      <c r="C28" t="s">
        <v>225</v>
      </c>
      <c r="D28" t="s">
        <v>37</v>
      </c>
      <c r="E28" t="s">
        <v>38</v>
      </c>
      <c r="F28" s="1">
        <v>2820</v>
      </c>
      <c r="H28" s="1">
        <v>0</v>
      </c>
      <c r="J28" s="1">
        <v>356416</v>
      </c>
      <c r="L28" s="1">
        <v>155072.32000000001</v>
      </c>
      <c r="N28" s="1">
        <v>353269.4</v>
      </c>
      <c r="P28" s="1">
        <v>388935.2</v>
      </c>
      <c r="R28" s="1">
        <v>293376.3</v>
      </c>
      <c r="T28" s="1">
        <v>457781.33</v>
      </c>
      <c r="V28" s="1">
        <v>375319.4</v>
      </c>
      <c r="X28" s="1">
        <v>311952.40000000002</v>
      </c>
      <c r="Z28" s="9">
        <f t="shared" ref="Z28:AA31" si="5">F28+H28+J28+L28+N28+P28+R28+T28+V28+X28</f>
        <v>2694942.35</v>
      </c>
      <c r="AA28" s="9">
        <f t="shared" si="5"/>
        <v>0</v>
      </c>
      <c r="AB28" s="9">
        <f>Z28+AA28</f>
        <v>2694942.35</v>
      </c>
      <c r="AC28" s="16">
        <f>AB28/10</f>
        <v>269494.23499999999</v>
      </c>
    </row>
    <row r="29" spans="1:29" x14ac:dyDescent="0.2">
      <c r="A29" t="s">
        <v>15</v>
      </c>
      <c r="B29" t="s">
        <v>224</v>
      </c>
      <c r="C29" t="s">
        <v>225</v>
      </c>
      <c r="D29" t="s">
        <v>46</v>
      </c>
      <c r="E29" t="s">
        <v>47</v>
      </c>
      <c r="G29" s="1">
        <v>28873.35</v>
      </c>
      <c r="H29" s="1">
        <v>967.75</v>
      </c>
      <c r="I29" s="1">
        <v>117056.97</v>
      </c>
      <c r="J29" s="1">
        <v>52724.39</v>
      </c>
      <c r="K29" s="1">
        <v>39881.97</v>
      </c>
      <c r="L29" s="1">
        <v>17752.400000000001</v>
      </c>
      <c r="M29" s="1">
        <v>4854.6000000000004</v>
      </c>
      <c r="N29" s="1">
        <v>0</v>
      </c>
      <c r="O29" s="1">
        <v>0</v>
      </c>
      <c r="P29" s="1">
        <v>6824.52</v>
      </c>
      <c r="Q29" s="1">
        <v>6065.16</v>
      </c>
      <c r="R29" s="1">
        <v>7739.3</v>
      </c>
      <c r="S29" s="1">
        <v>0</v>
      </c>
      <c r="T29" s="1">
        <v>27564.01</v>
      </c>
      <c r="U29" s="1">
        <v>824.96</v>
      </c>
      <c r="V29" s="1">
        <v>2402.14</v>
      </c>
      <c r="W29" s="1">
        <v>21129.62</v>
      </c>
      <c r="X29" s="1">
        <v>2532.62</v>
      </c>
      <c r="Y29" s="1">
        <v>9259.1200000000008</v>
      </c>
      <c r="Z29" s="9">
        <f t="shared" si="5"/>
        <v>118507.13</v>
      </c>
      <c r="AA29" s="9">
        <f t="shared" si="5"/>
        <v>227945.75</v>
      </c>
      <c r="AB29" s="9">
        <f t="shared" ref="AB29:AB31" si="6">Z29+AA29</f>
        <v>346452.88</v>
      </c>
      <c r="AC29" s="16">
        <f t="shared" ref="AC29:AC32" si="7">AB29/10</f>
        <v>34645.288</v>
      </c>
    </row>
    <row r="30" spans="1:29" x14ac:dyDescent="0.2">
      <c r="A30" t="s">
        <v>15</v>
      </c>
      <c r="B30" t="s">
        <v>224</v>
      </c>
      <c r="C30" t="s">
        <v>225</v>
      </c>
      <c r="D30" t="s">
        <v>124</v>
      </c>
      <c r="E30" t="s">
        <v>125</v>
      </c>
      <c r="G30" s="1">
        <v>172575.3</v>
      </c>
      <c r="H30" s="1">
        <v>9649.09</v>
      </c>
      <c r="I30" s="1">
        <v>21556.400000000001</v>
      </c>
      <c r="J30" s="1">
        <v>109615.67999999999</v>
      </c>
      <c r="K30" s="1">
        <v>83333.919999999998</v>
      </c>
      <c r="L30" s="1">
        <v>95021.759999999995</v>
      </c>
      <c r="M30" s="1">
        <v>77479.5</v>
      </c>
      <c r="N30" s="1">
        <v>191194.33</v>
      </c>
      <c r="O30" s="1">
        <v>87144.88</v>
      </c>
      <c r="P30" s="1">
        <v>118773.12</v>
      </c>
      <c r="Q30" s="1">
        <v>2435.92</v>
      </c>
      <c r="R30" s="1">
        <v>157480.03</v>
      </c>
      <c r="S30" s="1">
        <v>6554.1</v>
      </c>
      <c r="T30" s="1">
        <v>118072.56</v>
      </c>
      <c r="U30" s="1">
        <v>0</v>
      </c>
      <c r="V30" s="1">
        <v>248562.48</v>
      </c>
      <c r="W30" s="1">
        <v>0</v>
      </c>
      <c r="X30" s="1">
        <v>145053.65</v>
      </c>
      <c r="Y30" s="1">
        <v>0</v>
      </c>
      <c r="Z30" s="9">
        <f t="shared" si="5"/>
        <v>1193422.7</v>
      </c>
      <c r="AA30" s="9">
        <f t="shared" si="5"/>
        <v>451080.01999999996</v>
      </c>
      <c r="AB30" s="9">
        <f t="shared" si="6"/>
        <v>1644502.72</v>
      </c>
      <c r="AC30" s="16">
        <f t="shared" si="7"/>
        <v>164450.272</v>
      </c>
    </row>
    <row r="31" spans="1:29" x14ac:dyDescent="0.2">
      <c r="A31" t="s">
        <v>15</v>
      </c>
      <c r="B31" t="s">
        <v>224</v>
      </c>
      <c r="C31" t="s">
        <v>225</v>
      </c>
      <c r="D31" t="s">
        <v>133</v>
      </c>
      <c r="E31" t="s">
        <v>134</v>
      </c>
      <c r="G31" s="1">
        <v>187651.31</v>
      </c>
      <c r="I31" s="1">
        <v>369645.24</v>
      </c>
      <c r="J31" s="1">
        <v>115133.6</v>
      </c>
      <c r="K31" s="1">
        <v>472426.05</v>
      </c>
      <c r="L31" s="1">
        <v>49925.82</v>
      </c>
      <c r="M31" s="1">
        <v>164220.12</v>
      </c>
      <c r="N31" s="1">
        <v>80146.850000000006</v>
      </c>
      <c r="O31" s="1">
        <v>2411.71</v>
      </c>
      <c r="P31" s="1">
        <v>55275.56</v>
      </c>
      <c r="Q31" s="1">
        <v>0</v>
      </c>
      <c r="R31" s="1">
        <v>61469.52</v>
      </c>
      <c r="S31" s="1">
        <v>0</v>
      </c>
      <c r="T31" s="1">
        <v>79650.98</v>
      </c>
      <c r="U31" s="1">
        <v>128821.5</v>
      </c>
      <c r="V31" s="1">
        <v>29021.51</v>
      </c>
      <c r="W31" s="1">
        <v>7415.38</v>
      </c>
      <c r="X31" s="1">
        <v>197963.25</v>
      </c>
      <c r="Y31" s="1">
        <v>0</v>
      </c>
      <c r="Z31" s="9">
        <f t="shared" si="5"/>
        <v>668587.09000000008</v>
      </c>
      <c r="AA31" s="9">
        <f t="shared" si="5"/>
        <v>1332591.31</v>
      </c>
      <c r="AB31" s="9">
        <f t="shared" si="6"/>
        <v>2001178.4000000001</v>
      </c>
      <c r="AC31" s="16">
        <f t="shared" si="7"/>
        <v>200117.84000000003</v>
      </c>
    </row>
    <row r="32" spans="1:29" x14ac:dyDescent="0.2">
      <c r="A32" t="s">
        <v>15</v>
      </c>
      <c r="B32" t="s">
        <v>224</v>
      </c>
      <c r="C32" t="s">
        <v>225</v>
      </c>
      <c r="D32" t="s">
        <v>199</v>
      </c>
      <c r="E32" t="s">
        <v>26</v>
      </c>
      <c r="N32" s="1">
        <v>14.21</v>
      </c>
      <c r="P32" s="1">
        <v>0</v>
      </c>
      <c r="R32" s="1">
        <v>0</v>
      </c>
      <c r="T32" s="1">
        <v>0</v>
      </c>
      <c r="V32" s="1">
        <v>0</v>
      </c>
      <c r="X32" s="1">
        <v>3.11</v>
      </c>
      <c r="AC32" s="16">
        <f t="shared" si="7"/>
        <v>0</v>
      </c>
    </row>
    <row r="33" spans="1:29" x14ac:dyDescent="0.2">
      <c r="A33" s="22"/>
      <c r="B33" s="22"/>
      <c r="C33" s="22"/>
      <c r="D33" s="22"/>
      <c r="E33" s="22"/>
      <c r="F33" s="23">
        <f>SUM(F28:F32)</f>
        <v>2820</v>
      </c>
      <c r="G33" s="23">
        <f t="shared" ref="G33:AC33" si="8">SUM(G28:G32)</f>
        <v>389099.95999999996</v>
      </c>
      <c r="H33" s="23">
        <f t="shared" si="8"/>
        <v>10616.84</v>
      </c>
      <c r="I33" s="23">
        <f t="shared" si="8"/>
        <v>508258.61</v>
      </c>
      <c r="J33" s="23">
        <f t="shared" si="8"/>
        <v>633889.67000000004</v>
      </c>
      <c r="K33" s="23">
        <f t="shared" si="8"/>
        <v>595641.93999999994</v>
      </c>
      <c r="L33" s="23">
        <f t="shared" si="8"/>
        <v>317772.3</v>
      </c>
      <c r="M33" s="23">
        <f t="shared" si="8"/>
        <v>246554.22</v>
      </c>
      <c r="N33" s="23">
        <f t="shared" si="8"/>
        <v>624624.78999999992</v>
      </c>
      <c r="O33" s="23">
        <f t="shared" si="8"/>
        <v>89556.590000000011</v>
      </c>
      <c r="P33" s="23">
        <f t="shared" si="8"/>
        <v>569808.4</v>
      </c>
      <c r="Q33" s="23">
        <f t="shared" si="8"/>
        <v>8501.08</v>
      </c>
      <c r="R33" s="23">
        <f t="shared" si="8"/>
        <v>520065.15</v>
      </c>
      <c r="S33" s="23">
        <f t="shared" si="8"/>
        <v>6554.1</v>
      </c>
      <c r="T33" s="23">
        <f t="shared" si="8"/>
        <v>683068.88</v>
      </c>
      <c r="U33" s="23">
        <f t="shared" si="8"/>
        <v>129646.46</v>
      </c>
      <c r="V33" s="23">
        <f t="shared" si="8"/>
        <v>655305.53</v>
      </c>
      <c r="W33" s="23">
        <f t="shared" si="8"/>
        <v>28545</v>
      </c>
      <c r="X33" s="23">
        <f t="shared" si="8"/>
        <v>657505.03</v>
      </c>
      <c r="Y33" s="23">
        <f t="shared" si="8"/>
        <v>9259.1200000000008</v>
      </c>
      <c r="Z33" s="23">
        <f t="shared" si="8"/>
        <v>4675459.2699999996</v>
      </c>
      <c r="AA33" s="23">
        <f t="shared" si="8"/>
        <v>2011617.08</v>
      </c>
      <c r="AB33" s="23">
        <f t="shared" si="8"/>
        <v>6687076.3500000006</v>
      </c>
      <c r="AC33" s="23">
        <f t="shared" si="8"/>
        <v>668707.63500000001</v>
      </c>
    </row>
    <row r="35" spans="1:29" ht="15" x14ac:dyDescent="0.35">
      <c r="A35" s="20"/>
      <c r="B35" s="20"/>
      <c r="C35" s="20"/>
      <c r="D35" s="20"/>
      <c r="E35" s="20"/>
      <c r="F35" s="21">
        <f t="shared" ref="F35:AB35" si="9">F33+F26</f>
        <v>153583.03000000003</v>
      </c>
      <c r="G35" s="21">
        <f t="shared" si="9"/>
        <v>2846887.53</v>
      </c>
      <c r="H35" s="21">
        <f t="shared" si="9"/>
        <v>606236.57999999996</v>
      </c>
      <c r="I35" s="21">
        <f t="shared" si="9"/>
        <v>1946939.1400000001</v>
      </c>
      <c r="J35" s="21">
        <f t="shared" si="9"/>
        <v>1862240.38</v>
      </c>
      <c r="K35" s="21">
        <f t="shared" si="9"/>
        <v>2001236.63</v>
      </c>
      <c r="L35" s="21">
        <f t="shared" si="9"/>
        <v>1997609.96</v>
      </c>
      <c r="M35" s="21">
        <f t="shared" si="9"/>
        <v>624125.69000000006</v>
      </c>
      <c r="N35" s="21">
        <f t="shared" si="9"/>
        <v>2471484.69</v>
      </c>
      <c r="O35" s="21">
        <f t="shared" si="9"/>
        <v>351558.32999999996</v>
      </c>
      <c r="P35" s="21">
        <f t="shared" si="9"/>
        <v>2465804.08</v>
      </c>
      <c r="Q35" s="21">
        <f t="shared" si="9"/>
        <v>284647.37</v>
      </c>
      <c r="R35" s="21">
        <f t="shared" si="9"/>
        <v>2233896.2200000002</v>
      </c>
      <c r="S35" s="21">
        <f t="shared" si="9"/>
        <v>178054.84000000003</v>
      </c>
      <c r="T35" s="21">
        <f t="shared" si="9"/>
        <v>2676907.39</v>
      </c>
      <c r="U35" s="21">
        <f t="shared" si="9"/>
        <v>217958.47</v>
      </c>
      <c r="V35" s="21">
        <f t="shared" si="9"/>
        <v>2536216.96</v>
      </c>
      <c r="W35" s="21">
        <f t="shared" si="9"/>
        <v>154875.35999999999</v>
      </c>
      <c r="X35" s="21">
        <f t="shared" si="9"/>
        <v>2765455.8600000003</v>
      </c>
      <c r="Y35" s="21">
        <f t="shared" si="9"/>
        <v>53566.080000000002</v>
      </c>
      <c r="Z35" s="21">
        <f t="shared" si="9"/>
        <v>19769417.829999998</v>
      </c>
      <c r="AA35" s="21">
        <f t="shared" si="9"/>
        <v>8659849.4400000013</v>
      </c>
      <c r="AB35" s="21">
        <f t="shared" si="9"/>
        <v>28429267.270000003</v>
      </c>
      <c r="AC35" s="21">
        <f>AC33+AC26</f>
        <v>2842926.727</v>
      </c>
    </row>
  </sheetData>
  <mergeCells count="2">
    <mergeCell ref="AB3:AB4"/>
    <mergeCell ref="AC3:AC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3:AE159"/>
  <sheetViews>
    <sheetView topLeftCell="A133" workbookViewId="0">
      <selection activeCell="E4" sqref="E4"/>
    </sheetView>
  </sheetViews>
  <sheetFormatPr defaultRowHeight="12.75" x14ac:dyDescent="0.2"/>
  <cols>
    <col min="1" max="1" width="3.85546875" customWidth="1"/>
    <col min="3" max="3" width="71.5703125" hidden="1" customWidth="1"/>
    <col min="5" max="5" width="51" customWidth="1"/>
    <col min="7" max="7" width="54.85546875" customWidth="1"/>
    <col min="8" max="8" width="14" customWidth="1"/>
    <col min="9" max="27" width="12.7109375" customWidth="1"/>
    <col min="28" max="28" width="12.5703125" customWidth="1"/>
    <col min="29" max="29" width="11.85546875" customWidth="1"/>
    <col min="30" max="30" width="13.85546875" customWidth="1"/>
    <col min="31" max="31" width="13.28515625" style="14" customWidth="1"/>
  </cols>
  <sheetData>
    <row r="3" spans="1:31" s="4" customFormat="1" x14ac:dyDescent="0.2">
      <c r="A3" s="32"/>
      <c r="B3" s="32"/>
      <c r="C3" s="32"/>
      <c r="D3" s="32"/>
      <c r="E3" s="32"/>
      <c r="F3" s="32"/>
      <c r="G3" s="32"/>
      <c r="H3" s="32" t="s">
        <v>3</v>
      </c>
      <c r="I3" s="32" t="s">
        <v>3</v>
      </c>
      <c r="J3" s="32" t="s">
        <v>4</v>
      </c>
      <c r="K3" s="32" t="s">
        <v>4</v>
      </c>
      <c r="L3" s="32" t="s">
        <v>5</v>
      </c>
      <c r="M3" s="32" t="s">
        <v>5</v>
      </c>
      <c r="N3" s="32" t="s">
        <v>6</v>
      </c>
      <c r="O3" s="32" t="s">
        <v>6</v>
      </c>
      <c r="P3" s="32" t="s">
        <v>7</v>
      </c>
      <c r="Q3" s="32" t="s">
        <v>7</v>
      </c>
      <c r="R3" s="32" t="s">
        <v>8</v>
      </c>
      <c r="S3" s="32" t="s">
        <v>8</v>
      </c>
      <c r="T3" s="32" t="s">
        <v>9</v>
      </c>
      <c r="U3" s="32" t="s">
        <v>9</v>
      </c>
      <c r="V3" s="32" t="s">
        <v>10</v>
      </c>
      <c r="W3" s="32" t="s">
        <v>10</v>
      </c>
      <c r="X3" s="32" t="s">
        <v>11</v>
      </c>
      <c r="Y3" s="32" t="s">
        <v>11</v>
      </c>
      <c r="Z3" s="32" t="s">
        <v>12</v>
      </c>
      <c r="AA3" s="32" t="s">
        <v>12</v>
      </c>
      <c r="AB3" s="33" t="s">
        <v>232</v>
      </c>
      <c r="AC3" s="33" t="s">
        <v>232</v>
      </c>
      <c r="AD3" s="34" t="s">
        <v>233</v>
      </c>
      <c r="AE3" s="35" t="s">
        <v>234</v>
      </c>
    </row>
    <row r="4" spans="1:31" s="4" customFormat="1" ht="27" customHeight="1" x14ac:dyDescent="0.2">
      <c r="A4" s="32" t="s">
        <v>0</v>
      </c>
      <c r="B4" s="36" t="s">
        <v>1</v>
      </c>
      <c r="C4" s="32"/>
      <c r="D4" s="36" t="s">
        <v>2</v>
      </c>
      <c r="E4" s="32"/>
      <c r="F4" s="32"/>
      <c r="G4" s="32"/>
      <c r="H4" s="36" t="s">
        <v>230</v>
      </c>
      <c r="I4" s="36" t="s">
        <v>231</v>
      </c>
      <c r="J4" s="36" t="s">
        <v>230</v>
      </c>
      <c r="K4" s="36" t="s">
        <v>231</v>
      </c>
      <c r="L4" s="36" t="s">
        <v>230</v>
      </c>
      <c r="M4" s="36" t="s">
        <v>231</v>
      </c>
      <c r="N4" s="36" t="s">
        <v>230</v>
      </c>
      <c r="O4" s="36" t="s">
        <v>231</v>
      </c>
      <c r="P4" s="36" t="s">
        <v>230</v>
      </c>
      <c r="Q4" s="36" t="s">
        <v>231</v>
      </c>
      <c r="R4" s="36" t="s">
        <v>230</v>
      </c>
      <c r="S4" s="36" t="s">
        <v>231</v>
      </c>
      <c r="T4" s="36" t="s">
        <v>230</v>
      </c>
      <c r="U4" s="36" t="s">
        <v>231</v>
      </c>
      <c r="V4" s="36" t="s">
        <v>230</v>
      </c>
      <c r="W4" s="36" t="s">
        <v>231</v>
      </c>
      <c r="X4" s="36" t="s">
        <v>230</v>
      </c>
      <c r="Y4" s="36" t="s">
        <v>231</v>
      </c>
      <c r="Z4" s="36" t="s">
        <v>230</v>
      </c>
      <c r="AA4" s="36" t="s">
        <v>231</v>
      </c>
      <c r="AB4" s="36" t="s">
        <v>230</v>
      </c>
      <c r="AC4" s="36" t="s">
        <v>231</v>
      </c>
      <c r="AD4" s="37"/>
      <c r="AE4" s="35"/>
    </row>
    <row r="5" spans="1:31" s="2" customFormat="1" x14ac:dyDescent="0.2">
      <c r="A5" s="2" t="s">
        <v>15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J5" s="3">
        <v>3435</v>
      </c>
      <c r="L5" s="3">
        <v>0</v>
      </c>
      <c r="N5" s="3">
        <v>0</v>
      </c>
      <c r="P5" s="3">
        <v>0</v>
      </c>
      <c r="R5" s="3">
        <v>0</v>
      </c>
      <c r="T5" s="3">
        <v>0</v>
      </c>
      <c r="V5" s="3">
        <v>0</v>
      </c>
      <c r="X5" s="3">
        <v>2364</v>
      </c>
      <c r="Z5" s="3">
        <v>0</v>
      </c>
      <c r="AB5" s="12">
        <f>H5+J5+L5+N5+P5+R5+T5+V5+X5+Z5</f>
        <v>5799</v>
      </c>
      <c r="AC5" s="12">
        <f>I5+K5+M5+O5+Q5+S5+U5+W5+Y5+AA5</f>
        <v>0</v>
      </c>
      <c r="AD5" s="12">
        <f>AB5+AC5</f>
        <v>5799</v>
      </c>
      <c r="AE5" s="15">
        <f>AD5/10</f>
        <v>579.9</v>
      </c>
    </row>
    <row r="6" spans="1:31" x14ac:dyDescent="0.2">
      <c r="A6" t="s">
        <v>15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J6" s="1">
        <v>33438</v>
      </c>
      <c r="L6" s="1">
        <v>0</v>
      </c>
      <c r="N6" s="1">
        <v>0</v>
      </c>
      <c r="P6" s="1">
        <v>0</v>
      </c>
      <c r="R6" s="1">
        <v>23015</v>
      </c>
      <c r="T6" s="1">
        <v>0</v>
      </c>
      <c r="V6" s="1">
        <v>0</v>
      </c>
      <c r="X6" s="1">
        <v>0</v>
      </c>
      <c r="Z6" s="1">
        <v>0</v>
      </c>
      <c r="AB6" s="12">
        <f t="shared" ref="AB6:AC69" si="0">H6+J6+L6+N6+P6+R6+T6+V6+X6+Z6</f>
        <v>56453</v>
      </c>
      <c r="AC6" s="12">
        <f t="shared" si="0"/>
        <v>0</v>
      </c>
      <c r="AD6" s="12">
        <f t="shared" ref="AD6:AD69" si="1">AB6+AC6</f>
        <v>56453</v>
      </c>
      <c r="AE6" s="15">
        <f t="shared" ref="AE6:AE69" si="2">AD6/10</f>
        <v>5645.3</v>
      </c>
    </row>
    <row r="7" spans="1:31" x14ac:dyDescent="0.2">
      <c r="A7" t="s">
        <v>15</v>
      </c>
      <c r="B7" t="s">
        <v>31</v>
      </c>
      <c r="C7" t="s">
        <v>32</v>
      </c>
      <c r="D7" t="s">
        <v>25</v>
      </c>
      <c r="E7" t="s">
        <v>26</v>
      </c>
      <c r="F7" t="s">
        <v>27</v>
      </c>
      <c r="G7" t="s">
        <v>28</v>
      </c>
      <c r="T7" s="1">
        <v>1500</v>
      </c>
      <c r="V7" s="1">
        <v>0</v>
      </c>
      <c r="X7" s="1">
        <v>0</v>
      </c>
      <c r="Z7" s="1">
        <v>0</v>
      </c>
      <c r="AB7" s="12">
        <f t="shared" si="0"/>
        <v>1500</v>
      </c>
      <c r="AC7" s="12">
        <f t="shared" si="0"/>
        <v>0</v>
      </c>
      <c r="AD7" s="12">
        <f t="shared" si="1"/>
        <v>1500</v>
      </c>
      <c r="AE7" s="15">
        <f t="shared" si="2"/>
        <v>150</v>
      </c>
    </row>
    <row r="8" spans="1:31" x14ac:dyDescent="0.2">
      <c r="A8" t="s">
        <v>15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s="1">
        <v>3372.53</v>
      </c>
      <c r="J8" s="1">
        <v>14500.98</v>
      </c>
      <c r="L8" s="1">
        <v>20399.169999999998</v>
      </c>
      <c r="N8" s="1">
        <v>1126.17</v>
      </c>
      <c r="P8" s="1">
        <v>108.5</v>
      </c>
      <c r="R8" s="1">
        <v>758.68</v>
      </c>
      <c r="T8" s="1">
        <v>1934.45</v>
      </c>
      <c r="V8" s="1">
        <v>1309.71</v>
      </c>
      <c r="X8" s="1">
        <v>819.56</v>
      </c>
      <c r="Z8" s="1">
        <v>756.77</v>
      </c>
      <c r="AB8" s="12">
        <f t="shared" si="0"/>
        <v>45086.519999999982</v>
      </c>
      <c r="AC8" s="12">
        <f t="shared" si="0"/>
        <v>0</v>
      </c>
      <c r="AD8" s="12">
        <f t="shared" si="1"/>
        <v>45086.519999999982</v>
      </c>
      <c r="AE8" s="15">
        <f t="shared" si="2"/>
        <v>4508.6519999999982</v>
      </c>
    </row>
    <row r="9" spans="1:31" x14ac:dyDescent="0.2">
      <c r="A9" t="s">
        <v>15</v>
      </c>
      <c r="B9" t="s">
        <v>31</v>
      </c>
      <c r="C9" t="s">
        <v>32</v>
      </c>
      <c r="D9" t="s">
        <v>37</v>
      </c>
      <c r="E9" t="s">
        <v>38</v>
      </c>
      <c r="F9" t="s">
        <v>39</v>
      </c>
      <c r="G9" t="s">
        <v>40</v>
      </c>
      <c r="H9" s="1">
        <v>4200</v>
      </c>
      <c r="J9" s="1">
        <v>2800</v>
      </c>
      <c r="L9" s="1">
        <v>5600</v>
      </c>
      <c r="N9" s="1">
        <v>5600</v>
      </c>
      <c r="P9" s="1">
        <v>9800</v>
      </c>
      <c r="R9" s="1">
        <v>5600</v>
      </c>
      <c r="T9" s="1">
        <v>0</v>
      </c>
      <c r="V9" s="1">
        <v>5600</v>
      </c>
      <c r="X9" s="1">
        <v>6400</v>
      </c>
      <c r="Z9" s="1">
        <v>9800</v>
      </c>
      <c r="AB9" s="12">
        <f t="shared" si="0"/>
        <v>55400</v>
      </c>
      <c r="AC9" s="12">
        <f t="shared" si="0"/>
        <v>0</v>
      </c>
      <c r="AD9" s="12">
        <f t="shared" si="1"/>
        <v>55400</v>
      </c>
      <c r="AE9" s="15">
        <f t="shared" si="2"/>
        <v>5540</v>
      </c>
    </row>
    <row r="10" spans="1:31" x14ac:dyDescent="0.2">
      <c r="A10" t="s">
        <v>15</v>
      </c>
      <c r="B10" t="s">
        <v>31</v>
      </c>
      <c r="C10" t="s">
        <v>32</v>
      </c>
      <c r="D10" t="s">
        <v>37</v>
      </c>
      <c r="E10" t="s">
        <v>38</v>
      </c>
      <c r="F10" t="s">
        <v>41</v>
      </c>
      <c r="G10" t="s">
        <v>42</v>
      </c>
      <c r="H10" s="1">
        <v>4000</v>
      </c>
      <c r="I10" s="1">
        <v>800</v>
      </c>
      <c r="J10" s="1">
        <v>16000</v>
      </c>
      <c r="K10" s="1">
        <v>200</v>
      </c>
      <c r="L10" s="1">
        <v>7140</v>
      </c>
      <c r="M10" s="1">
        <v>200</v>
      </c>
      <c r="N10" s="1">
        <v>12940</v>
      </c>
      <c r="O10" s="1">
        <v>200</v>
      </c>
      <c r="P10" s="1">
        <v>7900</v>
      </c>
      <c r="Q10" s="1">
        <v>0</v>
      </c>
      <c r="R10" s="1">
        <v>31670</v>
      </c>
      <c r="S10" s="1">
        <v>0</v>
      </c>
      <c r="T10" s="1">
        <v>24976.1</v>
      </c>
      <c r="U10" s="1">
        <v>0</v>
      </c>
      <c r="V10" s="1">
        <v>27975</v>
      </c>
      <c r="W10" s="1">
        <v>0</v>
      </c>
      <c r="X10" s="1">
        <v>54611.1</v>
      </c>
      <c r="Y10" s="1">
        <v>0</v>
      </c>
      <c r="Z10" s="1">
        <v>74286.100000000006</v>
      </c>
      <c r="AA10" s="1">
        <v>0</v>
      </c>
      <c r="AB10" s="12">
        <f t="shared" si="0"/>
        <v>261498.30000000002</v>
      </c>
      <c r="AC10" s="12">
        <f t="shared" si="0"/>
        <v>1400</v>
      </c>
      <c r="AD10" s="12">
        <f t="shared" si="1"/>
        <v>262898.30000000005</v>
      </c>
      <c r="AE10" s="15">
        <f t="shared" si="2"/>
        <v>26289.830000000005</v>
      </c>
    </row>
    <row r="11" spans="1:31" x14ac:dyDescent="0.2">
      <c r="A11" t="s">
        <v>15</v>
      </c>
      <c r="B11" t="s">
        <v>31</v>
      </c>
      <c r="C11" t="s">
        <v>32</v>
      </c>
      <c r="D11" t="s">
        <v>43</v>
      </c>
      <c r="E11" t="s">
        <v>44</v>
      </c>
      <c r="F11" t="s">
        <v>41</v>
      </c>
      <c r="G11" t="s">
        <v>45</v>
      </c>
      <c r="H11" s="1">
        <v>3424.02</v>
      </c>
      <c r="J11" s="1">
        <v>6788.88</v>
      </c>
      <c r="L11" s="1">
        <v>5339.63</v>
      </c>
      <c r="N11" s="1">
        <v>3587.98</v>
      </c>
      <c r="P11" s="1">
        <v>7091.28</v>
      </c>
      <c r="R11" s="1">
        <v>15292.76</v>
      </c>
      <c r="T11" s="1">
        <v>8857.99</v>
      </c>
      <c r="V11" s="1">
        <v>7133.62</v>
      </c>
      <c r="X11" s="1">
        <v>9044.0400000000009</v>
      </c>
      <c r="Z11" s="1">
        <v>109809.84</v>
      </c>
      <c r="AB11" s="12">
        <f t="shared" si="0"/>
        <v>176370.03999999998</v>
      </c>
      <c r="AC11" s="12">
        <f t="shared" si="0"/>
        <v>0</v>
      </c>
      <c r="AD11" s="12">
        <f t="shared" si="1"/>
        <v>176370.03999999998</v>
      </c>
      <c r="AE11" s="15">
        <f t="shared" si="2"/>
        <v>17637.003999999997</v>
      </c>
    </row>
    <row r="12" spans="1:31" x14ac:dyDescent="0.2">
      <c r="A12" t="s">
        <v>15</v>
      </c>
      <c r="B12" t="s">
        <v>31</v>
      </c>
      <c r="C12" t="s">
        <v>32</v>
      </c>
      <c r="D12" t="s">
        <v>46</v>
      </c>
      <c r="E12" t="s">
        <v>47</v>
      </c>
      <c r="F12" t="s">
        <v>48</v>
      </c>
      <c r="G12" t="s">
        <v>49</v>
      </c>
      <c r="I12" s="1">
        <v>11796.59</v>
      </c>
      <c r="J12" s="1">
        <v>34925.5</v>
      </c>
      <c r="K12" s="1">
        <v>0</v>
      </c>
      <c r="L12" s="1">
        <v>28200</v>
      </c>
      <c r="M12" s="1">
        <v>8010</v>
      </c>
      <c r="N12" s="1">
        <v>36649.67</v>
      </c>
      <c r="O12" s="1">
        <v>0</v>
      </c>
      <c r="P12" s="1">
        <v>6254</v>
      </c>
      <c r="Q12" s="1">
        <v>0</v>
      </c>
      <c r="R12" s="1">
        <v>66198.12</v>
      </c>
      <c r="S12" s="1">
        <v>0</v>
      </c>
      <c r="T12" s="1">
        <v>48642.13</v>
      </c>
      <c r="U12" s="1">
        <v>0</v>
      </c>
      <c r="V12" s="1">
        <v>22392.799999999999</v>
      </c>
      <c r="W12" s="1">
        <v>0</v>
      </c>
      <c r="X12" s="1">
        <v>57430.559999999998</v>
      </c>
      <c r="Y12" s="1">
        <v>0</v>
      </c>
      <c r="Z12" s="1">
        <v>8674.6</v>
      </c>
      <c r="AA12" s="1">
        <v>0</v>
      </c>
      <c r="AB12" s="12">
        <f t="shared" si="0"/>
        <v>309367.37999999995</v>
      </c>
      <c r="AC12" s="12">
        <f t="shared" si="0"/>
        <v>19806.59</v>
      </c>
      <c r="AD12" s="12">
        <f t="shared" si="1"/>
        <v>329173.96999999997</v>
      </c>
      <c r="AE12" s="15">
        <f t="shared" si="2"/>
        <v>32917.396999999997</v>
      </c>
    </row>
    <row r="13" spans="1:31" x14ac:dyDescent="0.2">
      <c r="A13" t="s">
        <v>15</v>
      </c>
      <c r="B13" t="s">
        <v>31</v>
      </c>
      <c r="C13" t="s">
        <v>32</v>
      </c>
      <c r="D13" t="s">
        <v>46</v>
      </c>
      <c r="E13" t="s">
        <v>47</v>
      </c>
      <c r="F13" t="s">
        <v>27</v>
      </c>
      <c r="G13" t="s">
        <v>50</v>
      </c>
      <c r="I13" s="1">
        <v>19226.84</v>
      </c>
      <c r="K13" s="1">
        <v>0</v>
      </c>
      <c r="M13" s="1">
        <v>0</v>
      </c>
      <c r="O13" s="1">
        <v>0</v>
      </c>
      <c r="Q13" s="1">
        <v>0</v>
      </c>
      <c r="S13" s="1">
        <v>0</v>
      </c>
      <c r="U13" s="1">
        <v>0</v>
      </c>
      <c r="W13" s="1">
        <v>0</v>
      </c>
      <c r="Y13" s="1">
        <v>0</v>
      </c>
      <c r="AA13" s="1">
        <v>0</v>
      </c>
      <c r="AB13" s="12">
        <f t="shared" si="0"/>
        <v>0</v>
      </c>
      <c r="AC13" s="12">
        <f t="shared" si="0"/>
        <v>19226.84</v>
      </c>
      <c r="AD13" s="12">
        <f t="shared" si="1"/>
        <v>19226.84</v>
      </c>
      <c r="AE13" s="15">
        <f t="shared" si="2"/>
        <v>1922.684</v>
      </c>
    </row>
    <row r="14" spans="1:31" x14ac:dyDescent="0.2">
      <c r="A14" t="s">
        <v>15</v>
      </c>
      <c r="B14" t="s">
        <v>31</v>
      </c>
      <c r="C14" t="s">
        <v>32</v>
      </c>
      <c r="D14" t="s">
        <v>46</v>
      </c>
      <c r="E14" t="s">
        <v>47</v>
      </c>
      <c r="F14" t="s">
        <v>15</v>
      </c>
      <c r="G14" t="s">
        <v>51</v>
      </c>
      <c r="I14" s="1">
        <v>2734.75</v>
      </c>
      <c r="K14" s="1">
        <v>199.28</v>
      </c>
      <c r="M14" s="1">
        <v>0</v>
      </c>
      <c r="O14" s="1">
        <v>0</v>
      </c>
      <c r="Q14" s="1">
        <v>0</v>
      </c>
      <c r="S14" s="1">
        <v>0</v>
      </c>
      <c r="U14" s="1">
        <v>0</v>
      </c>
      <c r="W14" s="1">
        <v>0</v>
      </c>
      <c r="Y14" s="1">
        <v>0</v>
      </c>
      <c r="AA14" s="1">
        <v>0</v>
      </c>
      <c r="AB14" s="12">
        <f t="shared" si="0"/>
        <v>0</v>
      </c>
      <c r="AC14" s="12">
        <f t="shared" si="0"/>
        <v>2934.03</v>
      </c>
      <c r="AD14" s="12">
        <f t="shared" si="1"/>
        <v>2934.03</v>
      </c>
      <c r="AE14" s="15">
        <f t="shared" si="2"/>
        <v>293.40300000000002</v>
      </c>
    </row>
    <row r="15" spans="1:31" x14ac:dyDescent="0.2">
      <c r="A15" t="s">
        <v>15</v>
      </c>
      <c r="B15" t="s">
        <v>31</v>
      </c>
      <c r="C15" t="s">
        <v>32</v>
      </c>
      <c r="D15" t="s">
        <v>46</v>
      </c>
      <c r="E15" t="s">
        <v>47</v>
      </c>
      <c r="F15" t="s">
        <v>41</v>
      </c>
      <c r="G15" t="s">
        <v>52</v>
      </c>
      <c r="I15" s="1">
        <v>45469.45</v>
      </c>
      <c r="K15" s="1">
        <v>40621.54</v>
      </c>
      <c r="M15" s="1">
        <v>27649.14</v>
      </c>
      <c r="O15" s="1">
        <v>0</v>
      </c>
      <c r="P15" s="1">
        <v>24071.42</v>
      </c>
      <c r="Q15" s="1">
        <v>36693.75</v>
      </c>
      <c r="R15" s="1">
        <v>9753.83</v>
      </c>
      <c r="S15" s="1">
        <v>0</v>
      </c>
      <c r="T15" s="1">
        <v>11767.15</v>
      </c>
      <c r="U15" s="1">
        <v>0</v>
      </c>
      <c r="V15" s="1">
        <v>17290.46</v>
      </c>
      <c r="W15" s="1">
        <v>0</v>
      </c>
      <c r="X15" s="1">
        <v>15211.35</v>
      </c>
      <c r="Y15" s="1">
        <v>0</v>
      </c>
      <c r="Z15" s="1">
        <v>32362.91</v>
      </c>
      <c r="AA15" s="1">
        <v>0</v>
      </c>
      <c r="AB15" s="12">
        <f t="shared" si="0"/>
        <v>110457.12000000001</v>
      </c>
      <c r="AC15" s="12">
        <f t="shared" si="0"/>
        <v>150433.88</v>
      </c>
      <c r="AD15" s="12">
        <f t="shared" si="1"/>
        <v>260891</v>
      </c>
      <c r="AE15" s="15">
        <f t="shared" si="2"/>
        <v>26089.1</v>
      </c>
    </row>
    <row r="16" spans="1:31" x14ac:dyDescent="0.2">
      <c r="A16" t="s">
        <v>15</v>
      </c>
      <c r="B16" t="s">
        <v>31</v>
      </c>
      <c r="C16" t="s">
        <v>32</v>
      </c>
      <c r="D16" t="s">
        <v>46</v>
      </c>
      <c r="E16" t="s">
        <v>47</v>
      </c>
      <c r="F16" t="s">
        <v>53</v>
      </c>
      <c r="G16" t="s">
        <v>54</v>
      </c>
      <c r="I16" s="1">
        <v>9972.1200000000008</v>
      </c>
      <c r="K16" s="1">
        <v>6074.04</v>
      </c>
      <c r="M16" s="1">
        <v>819.16</v>
      </c>
      <c r="O16" s="1">
        <v>0</v>
      </c>
      <c r="Q16" s="1">
        <v>631.36</v>
      </c>
      <c r="S16" s="1">
        <v>0</v>
      </c>
      <c r="T16" s="1">
        <v>321.82</v>
      </c>
      <c r="U16" s="1">
        <v>0</v>
      </c>
      <c r="V16" s="1">
        <v>1338.49</v>
      </c>
      <c r="W16" s="1">
        <v>0</v>
      </c>
      <c r="X16" s="1">
        <v>233</v>
      </c>
      <c r="Y16" s="1">
        <v>222.75</v>
      </c>
      <c r="Z16" s="1">
        <v>1286.73</v>
      </c>
      <c r="AA16" s="1">
        <v>0</v>
      </c>
      <c r="AB16" s="12">
        <f t="shared" si="0"/>
        <v>3180.04</v>
      </c>
      <c r="AC16" s="12">
        <f t="shared" si="0"/>
        <v>17719.43</v>
      </c>
      <c r="AD16" s="12">
        <f t="shared" si="1"/>
        <v>20899.47</v>
      </c>
      <c r="AE16" s="15">
        <f t="shared" si="2"/>
        <v>2089.9470000000001</v>
      </c>
    </row>
    <row r="17" spans="1:31" x14ac:dyDescent="0.2">
      <c r="A17" t="s">
        <v>15</v>
      </c>
      <c r="B17" t="s">
        <v>31</v>
      </c>
      <c r="C17" t="s">
        <v>32</v>
      </c>
      <c r="D17" t="s">
        <v>46</v>
      </c>
      <c r="E17" t="s">
        <v>47</v>
      </c>
      <c r="F17" t="s">
        <v>39</v>
      </c>
      <c r="G17" t="s">
        <v>55</v>
      </c>
      <c r="I17" s="1">
        <v>579.6</v>
      </c>
      <c r="K17" s="1">
        <v>1700</v>
      </c>
      <c r="M17" s="1">
        <v>8389.82</v>
      </c>
      <c r="O17" s="1">
        <v>5670.91</v>
      </c>
      <c r="Q17" s="1">
        <v>0</v>
      </c>
      <c r="S17" s="1">
        <v>1324</v>
      </c>
      <c r="U17" s="1">
        <v>0</v>
      </c>
      <c r="W17" s="1">
        <v>0</v>
      </c>
      <c r="Y17" s="1">
        <v>0</v>
      </c>
      <c r="AA17" s="1">
        <v>0</v>
      </c>
      <c r="AB17" s="12">
        <f t="shared" si="0"/>
        <v>0</v>
      </c>
      <c r="AC17" s="12">
        <f t="shared" si="0"/>
        <v>17664.330000000002</v>
      </c>
      <c r="AD17" s="12">
        <f t="shared" si="1"/>
        <v>17664.330000000002</v>
      </c>
      <c r="AE17" s="15">
        <f t="shared" si="2"/>
        <v>1766.4330000000002</v>
      </c>
    </row>
    <row r="18" spans="1:31" x14ac:dyDescent="0.2">
      <c r="A18" t="s">
        <v>15</v>
      </c>
      <c r="B18" t="s">
        <v>31</v>
      </c>
      <c r="C18" t="s">
        <v>32</v>
      </c>
      <c r="D18" t="s">
        <v>46</v>
      </c>
      <c r="E18" t="s">
        <v>47</v>
      </c>
      <c r="F18" t="s">
        <v>56</v>
      </c>
      <c r="G18" t="s">
        <v>57</v>
      </c>
      <c r="I18" s="1">
        <v>23100</v>
      </c>
      <c r="K18" s="1">
        <v>0</v>
      </c>
      <c r="L18" s="1">
        <v>770.64</v>
      </c>
      <c r="M18" s="1">
        <v>0</v>
      </c>
      <c r="N18" s="1">
        <v>5006.5</v>
      </c>
      <c r="O18" s="1">
        <v>444.9</v>
      </c>
      <c r="P18" s="1">
        <v>0</v>
      </c>
      <c r="Q18" s="1">
        <v>0</v>
      </c>
      <c r="R18" s="1">
        <v>353.93</v>
      </c>
      <c r="S18" s="1">
        <v>75.319999999999993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2">
        <f t="shared" si="0"/>
        <v>6131.0700000000006</v>
      </c>
      <c r="AC18" s="12">
        <f t="shared" si="0"/>
        <v>23620.22</v>
      </c>
      <c r="AD18" s="12">
        <f t="shared" si="1"/>
        <v>29751.29</v>
      </c>
      <c r="AE18" s="15">
        <f t="shared" si="2"/>
        <v>2975.1289999999999</v>
      </c>
    </row>
    <row r="19" spans="1:31" x14ac:dyDescent="0.2">
      <c r="A19" t="s">
        <v>15</v>
      </c>
      <c r="B19" t="s">
        <v>31</v>
      </c>
      <c r="C19" t="s">
        <v>32</v>
      </c>
      <c r="D19" t="s">
        <v>46</v>
      </c>
      <c r="E19" t="s">
        <v>47</v>
      </c>
      <c r="F19" t="s">
        <v>58</v>
      </c>
      <c r="G19" t="s">
        <v>59</v>
      </c>
      <c r="I19" s="1">
        <v>2904.13</v>
      </c>
      <c r="K19" s="1">
        <v>7426.21</v>
      </c>
      <c r="L19" s="1">
        <v>76.8</v>
      </c>
      <c r="M19" s="1">
        <v>464.12</v>
      </c>
      <c r="N19" s="1">
        <v>2490.39</v>
      </c>
      <c r="O19" s="1">
        <v>1576.71</v>
      </c>
      <c r="P19" s="1">
        <v>439.82</v>
      </c>
      <c r="Q19" s="1">
        <v>343.7</v>
      </c>
      <c r="R19" s="1">
        <v>997.86</v>
      </c>
      <c r="S19" s="1">
        <v>0</v>
      </c>
      <c r="T19" s="1">
        <v>6510.06</v>
      </c>
      <c r="U19" s="1">
        <v>0</v>
      </c>
      <c r="V19" s="1">
        <v>289.47000000000003</v>
      </c>
      <c r="W19" s="1">
        <v>0</v>
      </c>
      <c r="X19" s="1">
        <v>0</v>
      </c>
      <c r="Y19" s="1">
        <v>0</v>
      </c>
      <c r="Z19" s="1">
        <v>1708.4</v>
      </c>
      <c r="AA19" s="1">
        <v>56.4</v>
      </c>
      <c r="AB19" s="12">
        <f t="shared" si="0"/>
        <v>12512.8</v>
      </c>
      <c r="AC19" s="12">
        <f t="shared" si="0"/>
        <v>12771.270000000002</v>
      </c>
      <c r="AD19" s="12">
        <f t="shared" si="1"/>
        <v>25284.07</v>
      </c>
      <c r="AE19" s="15">
        <f t="shared" si="2"/>
        <v>2528.4070000000002</v>
      </c>
    </row>
    <row r="20" spans="1:31" x14ac:dyDescent="0.2">
      <c r="A20" t="s">
        <v>15</v>
      </c>
      <c r="B20" t="s">
        <v>31</v>
      </c>
      <c r="C20" t="s">
        <v>32</v>
      </c>
      <c r="D20" t="s">
        <v>46</v>
      </c>
      <c r="E20" t="s">
        <v>47</v>
      </c>
      <c r="F20" t="s">
        <v>60</v>
      </c>
      <c r="G20" t="s">
        <v>61</v>
      </c>
      <c r="I20" s="1">
        <v>5830</v>
      </c>
      <c r="K20" s="1">
        <v>0</v>
      </c>
      <c r="M20" s="1">
        <v>619.11</v>
      </c>
      <c r="O20" s="1">
        <v>0</v>
      </c>
      <c r="Q20" s="1">
        <v>0</v>
      </c>
      <c r="S20" s="1">
        <v>0</v>
      </c>
      <c r="T20" s="1">
        <v>803.2</v>
      </c>
      <c r="U20" s="1">
        <v>0</v>
      </c>
      <c r="V20" s="1">
        <v>0</v>
      </c>
      <c r="W20" s="1">
        <v>0</v>
      </c>
      <c r="X20" s="1">
        <v>735.7</v>
      </c>
      <c r="Y20" s="1">
        <v>0</v>
      </c>
      <c r="Z20" s="1">
        <v>939</v>
      </c>
      <c r="AA20" s="1">
        <v>0</v>
      </c>
      <c r="AB20" s="12">
        <f t="shared" si="0"/>
        <v>2477.9</v>
      </c>
      <c r="AC20" s="12">
        <f t="shared" si="0"/>
        <v>6449.11</v>
      </c>
      <c r="AD20" s="12">
        <f t="shared" si="1"/>
        <v>8927.01</v>
      </c>
      <c r="AE20" s="15">
        <f t="shared" si="2"/>
        <v>892.70100000000002</v>
      </c>
    </row>
    <row r="21" spans="1:31" x14ac:dyDescent="0.2">
      <c r="A21" t="s">
        <v>15</v>
      </c>
      <c r="B21" t="s">
        <v>31</v>
      </c>
      <c r="C21" t="s">
        <v>32</v>
      </c>
      <c r="D21" t="s">
        <v>46</v>
      </c>
      <c r="E21" t="s">
        <v>47</v>
      </c>
      <c r="F21" t="s">
        <v>62</v>
      </c>
      <c r="G21" t="s">
        <v>63</v>
      </c>
      <c r="J21" s="1">
        <v>3125</v>
      </c>
      <c r="L21" s="1">
        <v>0</v>
      </c>
      <c r="M21" s="1">
        <v>140.06</v>
      </c>
      <c r="N21" s="1">
        <v>10087.780000000001</v>
      </c>
      <c r="O21" s="1">
        <v>875.82</v>
      </c>
      <c r="P21" s="1">
        <v>0</v>
      </c>
      <c r="Q21" s="1">
        <v>0</v>
      </c>
      <c r="R21" s="1">
        <v>0</v>
      </c>
      <c r="S21" s="1">
        <v>0</v>
      </c>
      <c r="T21" s="1">
        <v>1211.1600000000001</v>
      </c>
      <c r="U21" s="1">
        <v>18.95</v>
      </c>
      <c r="V21" s="1">
        <v>3699.2</v>
      </c>
      <c r="W21" s="1">
        <v>0</v>
      </c>
      <c r="X21" s="1">
        <v>1515</v>
      </c>
      <c r="Y21" s="1">
        <v>0</v>
      </c>
      <c r="Z21" s="1">
        <v>7000</v>
      </c>
      <c r="AA21" s="1">
        <v>0</v>
      </c>
      <c r="AB21" s="12">
        <f t="shared" si="0"/>
        <v>26638.14</v>
      </c>
      <c r="AC21" s="12">
        <f t="shared" si="0"/>
        <v>1034.8300000000002</v>
      </c>
      <c r="AD21" s="12">
        <f t="shared" si="1"/>
        <v>27672.97</v>
      </c>
      <c r="AE21" s="15">
        <f t="shared" si="2"/>
        <v>2767.297</v>
      </c>
    </row>
    <row r="22" spans="1:31" x14ac:dyDescent="0.2">
      <c r="A22" t="s">
        <v>15</v>
      </c>
      <c r="B22" t="s">
        <v>31</v>
      </c>
      <c r="C22" t="s">
        <v>32</v>
      </c>
      <c r="D22" t="s">
        <v>46</v>
      </c>
      <c r="E22" t="s">
        <v>47</v>
      </c>
      <c r="F22" t="s">
        <v>64</v>
      </c>
      <c r="G22" t="s">
        <v>65</v>
      </c>
      <c r="I22" s="1">
        <v>36</v>
      </c>
      <c r="K22" s="1">
        <v>0</v>
      </c>
      <c r="L22" s="1">
        <v>921</v>
      </c>
      <c r="M22" s="1">
        <v>0</v>
      </c>
      <c r="N22" s="1">
        <v>256.08999999999997</v>
      </c>
      <c r="O22" s="1">
        <v>3992.06</v>
      </c>
      <c r="P22" s="1">
        <v>249.4</v>
      </c>
      <c r="Q22" s="1">
        <v>0</v>
      </c>
      <c r="R22" s="1">
        <v>640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2">
        <f t="shared" si="0"/>
        <v>2066.4899999999998</v>
      </c>
      <c r="AC22" s="12">
        <f t="shared" si="0"/>
        <v>4028.06</v>
      </c>
      <c r="AD22" s="12">
        <f t="shared" si="1"/>
        <v>6094.5499999999993</v>
      </c>
      <c r="AE22" s="15">
        <f t="shared" si="2"/>
        <v>609.45499999999993</v>
      </c>
    </row>
    <row r="23" spans="1:31" x14ac:dyDescent="0.2">
      <c r="A23" t="s">
        <v>15</v>
      </c>
      <c r="B23" t="s">
        <v>31</v>
      </c>
      <c r="C23" t="s">
        <v>32</v>
      </c>
      <c r="D23" t="s">
        <v>46</v>
      </c>
      <c r="E23" t="s">
        <v>47</v>
      </c>
      <c r="F23" t="s">
        <v>66</v>
      </c>
      <c r="G23" t="s">
        <v>67</v>
      </c>
      <c r="K23" s="1">
        <v>179.82</v>
      </c>
      <c r="M23" s="1">
        <v>0</v>
      </c>
      <c r="O23" s="1">
        <v>0</v>
      </c>
      <c r="Q23" s="1">
        <v>0</v>
      </c>
      <c r="R23" s="1">
        <v>114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2">
        <f t="shared" si="0"/>
        <v>114</v>
      </c>
      <c r="AC23" s="12">
        <f t="shared" si="0"/>
        <v>179.82</v>
      </c>
      <c r="AD23" s="12">
        <f t="shared" si="1"/>
        <v>293.82</v>
      </c>
      <c r="AE23" s="15">
        <f t="shared" si="2"/>
        <v>29.381999999999998</v>
      </c>
    </row>
    <row r="24" spans="1:31" x14ac:dyDescent="0.2">
      <c r="A24" t="s">
        <v>15</v>
      </c>
      <c r="B24" t="s">
        <v>31</v>
      </c>
      <c r="C24" t="s">
        <v>32</v>
      </c>
      <c r="D24" t="s">
        <v>46</v>
      </c>
      <c r="E24" t="s">
        <v>47</v>
      </c>
      <c r="F24" t="s">
        <v>68</v>
      </c>
      <c r="G24" t="s">
        <v>69</v>
      </c>
      <c r="I24" s="1">
        <v>28166.04</v>
      </c>
      <c r="K24" s="1">
        <v>3583.54</v>
      </c>
      <c r="L24" s="1">
        <v>2925</v>
      </c>
      <c r="M24" s="1">
        <v>4214.93</v>
      </c>
      <c r="N24" s="1">
        <v>698</v>
      </c>
      <c r="O24" s="1">
        <v>0</v>
      </c>
      <c r="P24" s="1">
        <v>699.8</v>
      </c>
      <c r="Q24" s="1">
        <v>503.85</v>
      </c>
      <c r="R24" s="1">
        <v>986.7</v>
      </c>
      <c r="S24" s="1">
        <v>0</v>
      </c>
      <c r="T24" s="1">
        <v>357.38</v>
      </c>
      <c r="U24" s="1">
        <v>0</v>
      </c>
      <c r="V24" s="1">
        <v>2985</v>
      </c>
      <c r="W24" s="1">
        <v>48.9</v>
      </c>
      <c r="X24" s="1">
        <v>9030</v>
      </c>
      <c r="Y24" s="1">
        <v>0</v>
      </c>
      <c r="Z24" s="1">
        <v>3612</v>
      </c>
      <c r="AA24" s="1">
        <v>0</v>
      </c>
      <c r="AB24" s="12">
        <f t="shared" si="0"/>
        <v>21293.88</v>
      </c>
      <c r="AC24" s="12">
        <f t="shared" si="0"/>
        <v>36517.26</v>
      </c>
      <c r="AD24" s="12">
        <f t="shared" si="1"/>
        <v>57811.14</v>
      </c>
      <c r="AE24" s="15">
        <f t="shared" si="2"/>
        <v>5781.1139999999996</v>
      </c>
    </row>
    <row r="25" spans="1:31" x14ac:dyDescent="0.2">
      <c r="A25" t="s">
        <v>15</v>
      </c>
      <c r="B25" t="s">
        <v>31</v>
      </c>
      <c r="C25" t="s">
        <v>32</v>
      </c>
      <c r="D25" t="s">
        <v>46</v>
      </c>
      <c r="E25" t="s">
        <v>47</v>
      </c>
      <c r="F25" t="s">
        <v>70</v>
      </c>
      <c r="G25" t="s">
        <v>71</v>
      </c>
      <c r="I25" s="1">
        <v>601.96</v>
      </c>
      <c r="K25" s="1">
        <v>409.5</v>
      </c>
      <c r="L25" s="1">
        <v>259</v>
      </c>
      <c r="M25" s="1">
        <v>452.45</v>
      </c>
      <c r="N25" s="1">
        <v>3762.44</v>
      </c>
      <c r="O25" s="1">
        <v>0</v>
      </c>
      <c r="P25" s="1">
        <v>245</v>
      </c>
      <c r="Q25" s="1">
        <v>11</v>
      </c>
      <c r="R25" s="1">
        <v>0</v>
      </c>
      <c r="S25" s="1">
        <v>0</v>
      </c>
      <c r="T25" s="1">
        <v>6294.96</v>
      </c>
      <c r="U25" s="1">
        <v>0</v>
      </c>
      <c r="V25" s="1">
        <v>9755</v>
      </c>
      <c r="W25" s="1">
        <v>1095.5</v>
      </c>
      <c r="X25" s="1">
        <v>14125</v>
      </c>
      <c r="Y25" s="1">
        <v>0</v>
      </c>
      <c r="Z25" s="1">
        <v>0</v>
      </c>
      <c r="AA25" s="1">
        <v>0</v>
      </c>
      <c r="AB25" s="12">
        <f t="shared" si="0"/>
        <v>34441.4</v>
      </c>
      <c r="AC25" s="12">
        <f t="shared" si="0"/>
        <v>2570.41</v>
      </c>
      <c r="AD25" s="12">
        <f t="shared" si="1"/>
        <v>37011.81</v>
      </c>
      <c r="AE25" s="15">
        <f t="shared" si="2"/>
        <v>3701.1809999999996</v>
      </c>
    </row>
    <row r="26" spans="1:31" x14ac:dyDescent="0.2">
      <c r="A26" t="s">
        <v>15</v>
      </c>
      <c r="B26" t="s">
        <v>31</v>
      </c>
      <c r="C26" t="s">
        <v>32</v>
      </c>
      <c r="D26" t="s">
        <v>46</v>
      </c>
      <c r="E26" t="s">
        <v>47</v>
      </c>
      <c r="F26" t="s">
        <v>21</v>
      </c>
      <c r="G26" t="s">
        <v>72</v>
      </c>
      <c r="I26" s="1">
        <v>1030</v>
      </c>
      <c r="K26" s="1">
        <v>0</v>
      </c>
      <c r="M26" s="1">
        <v>0</v>
      </c>
      <c r="O26" s="1">
        <v>0</v>
      </c>
      <c r="Q26" s="1">
        <v>0</v>
      </c>
      <c r="S26" s="1">
        <v>0</v>
      </c>
      <c r="U26" s="1">
        <v>0</v>
      </c>
      <c r="W26" s="1">
        <v>0</v>
      </c>
      <c r="Y26" s="1">
        <v>0</v>
      </c>
      <c r="AA26" s="1">
        <v>0</v>
      </c>
      <c r="AB26" s="12">
        <f t="shared" si="0"/>
        <v>0</v>
      </c>
      <c r="AC26" s="12">
        <f t="shared" si="0"/>
        <v>1030</v>
      </c>
      <c r="AD26" s="12">
        <f t="shared" si="1"/>
        <v>1030</v>
      </c>
      <c r="AE26" s="15">
        <f t="shared" si="2"/>
        <v>103</v>
      </c>
    </row>
    <row r="27" spans="1:31" x14ac:dyDescent="0.2">
      <c r="A27" t="s">
        <v>15</v>
      </c>
      <c r="B27" t="s">
        <v>31</v>
      </c>
      <c r="C27" t="s">
        <v>32</v>
      </c>
      <c r="D27" t="s">
        <v>46</v>
      </c>
      <c r="E27" t="s">
        <v>47</v>
      </c>
      <c r="F27" t="s">
        <v>73</v>
      </c>
      <c r="G27" t="s">
        <v>74</v>
      </c>
      <c r="I27" s="1">
        <v>1269.46</v>
      </c>
      <c r="K27" s="1">
        <v>0</v>
      </c>
      <c r="M27" s="1">
        <v>0</v>
      </c>
      <c r="O27" s="1">
        <v>0</v>
      </c>
      <c r="Q27" s="1">
        <v>0</v>
      </c>
      <c r="R27" s="1">
        <v>1051.2</v>
      </c>
      <c r="S27" s="1">
        <v>0</v>
      </c>
      <c r="T27" s="1">
        <v>1078</v>
      </c>
      <c r="U27" s="1">
        <v>0</v>
      </c>
      <c r="V27" s="1">
        <v>11546.4</v>
      </c>
      <c r="W27" s="1">
        <v>0</v>
      </c>
      <c r="X27" s="1">
        <v>1449.6</v>
      </c>
      <c r="Y27" s="1">
        <v>0</v>
      </c>
      <c r="Z27" s="1">
        <v>34650</v>
      </c>
      <c r="AA27" s="1">
        <v>0</v>
      </c>
      <c r="AB27" s="12">
        <f t="shared" si="0"/>
        <v>49775.199999999997</v>
      </c>
      <c r="AC27" s="12">
        <f t="shared" si="0"/>
        <v>1269.46</v>
      </c>
      <c r="AD27" s="12">
        <f t="shared" si="1"/>
        <v>51044.659999999996</v>
      </c>
      <c r="AE27" s="15">
        <f t="shared" si="2"/>
        <v>5104.4659999999994</v>
      </c>
    </row>
    <row r="28" spans="1:31" x14ac:dyDescent="0.2">
      <c r="A28" t="s">
        <v>15</v>
      </c>
      <c r="B28" t="s">
        <v>31</v>
      </c>
      <c r="C28" t="s">
        <v>32</v>
      </c>
      <c r="D28" t="s">
        <v>46</v>
      </c>
      <c r="E28" t="s">
        <v>47</v>
      </c>
      <c r="F28" t="s">
        <v>14</v>
      </c>
      <c r="G28" t="s">
        <v>75</v>
      </c>
      <c r="L28" s="1">
        <v>3582</v>
      </c>
      <c r="N28" s="1">
        <v>0</v>
      </c>
      <c r="P28" s="1">
        <v>0</v>
      </c>
      <c r="R28" s="1">
        <v>0</v>
      </c>
      <c r="T28" s="1">
        <v>0</v>
      </c>
      <c r="V28" s="1">
        <v>0</v>
      </c>
      <c r="X28" s="1">
        <v>0</v>
      </c>
      <c r="Z28" s="1">
        <v>0</v>
      </c>
      <c r="AB28" s="12">
        <f t="shared" si="0"/>
        <v>3582</v>
      </c>
      <c r="AC28" s="12">
        <f t="shared" si="0"/>
        <v>0</v>
      </c>
      <c r="AD28" s="12">
        <f t="shared" si="1"/>
        <v>3582</v>
      </c>
      <c r="AE28" s="15">
        <f t="shared" si="2"/>
        <v>358.2</v>
      </c>
    </row>
    <row r="29" spans="1:31" x14ac:dyDescent="0.2">
      <c r="A29" t="s">
        <v>15</v>
      </c>
      <c r="B29" t="s">
        <v>31</v>
      </c>
      <c r="C29" t="s">
        <v>32</v>
      </c>
      <c r="D29" t="s">
        <v>46</v>
      </c>
      <c r="E29" t="s">
        <v>47</v>
      </c>
      <c r="F29" t="s">
        <v>76</v>
      </c>
      <c r="G29" t="s">
        <v>77</v>
      </c>
      <c r="I29" s="1">
        <v>91784.52</v>
      </c>
      <c r="J29" s="1">
        <v>382.72</v>
      </c>
      <c r="K29" s="1">
        <v>24312.44</v>
      </c>
      <c r="L29" s="1">
        <v>613.67999999999995</v>
      </c>
      <c r="M29" s="1">
        <v>47447.18</v>
      </c>
      <c r="N29" s="1">
        <v>3244</v>
      </c>
      <c r="O29" s="1">
        <v>10452.24</v>
      </c>
      <c r="P29" s="1">
        <v>4657.72</v>
      </c>
      <c r="Q29" s="1">
        <v>5151.3999999999996</v>
      </c>
      <c r="R29" s="1">
        <v>10050.120000000001</v>
      </c>
      <c r="S29" s="1">
        <v>0</v>
      </c>
      <c r="T29" s="1">
        <v>7070.93</v>
      </c>
      <c r="U29" s="1">
        <v>0</v>
      </c>
      <c r="V29" s="1">
        <v>55879.53</v>
      </c>
      <c r="W29" s="1">
        <v>0</v>
      </c>
      <c r="X29" s="1">
        <v>3889.88</v>
      </c>
      <c r="Y29" s="1">
        <v>6548.35</v>
      </c>
      <c r="Z29" s="1">
        <v>0</v>
      </c>
      <c r="AA29" s="1">
        <v>0</v>
      </c>
      <c r="AB29" s="12">
        <f t="shared" si="0"/>
        <v>85788.58</v>
      </c>
      <c r="AC29" s="12">
        <f t="shared" si="0"/>
        <v>185696.13</v>
      </c>
      <c r="AD29" s="12">
        <f t="shared" si="1"/>
        <v>271484.71000000002</v>
      </c>
      <c r="AE29" s="15">
        <f t="shared" si="2"/>
        <v>27148.471000000001</v>
      </c>
    </row>
    <row r="30" spans="1:31" x14ac:dyDescent="0.2">
      <c r="A30" t="s">
        <v>15</v>
      </c>
      <c r="B30" t="s">
        <v>31</v>
      </c>
      <c r="C30" t="s">
        <v>32</v>
      </c>
      <c r="D30" t="s">
        <v>46</v>
      </c>
      <c r="E30" t="s">
        <v>47</v>
      </c>
      <c r="F30" t="s">
        <v>35</v>
      </c>
      <c r="G30" t="s">
        <v>78</v>
      </c>
      <c r="I30" s="1">
        <v>5350.82</v>
      </c>
      <c r="K30" s="1">
        <v>0</v>
      </c>
      <c r="M30" s="1">
        <v>0</v>
      </c>
      <c r="O30" s="1">
        <v>0</v>
      </c>
      <c r="P30" s="1">
        <v>3328.1</v>
      </c>
      <c r="Q30" s="1">
        <v>0</v>
      </c>
      <c r="R30" s="1">
        <v>6247.41</v>
      </c>
      <c r="S30" s="1">
        <v>0</v>
      </c>
      <c r="T30" s="1">
        <v>1199.98</v>
      </c>
      <c r="U30" s="1">
        <v>0</v>
      </c>
      <c r="V30" s="1">
        <v>0</v>
      </c>
      <c r="W30" s="1">
        <v>0</v>
      </c>
      <c r="X30" s="1">
        <v>2168.83</v>
      </c>
      <c r="Y30" s="1">
        <v>0</v>
      </c>
      <c r="Z30" s="1">
        <v>0</v>
      </c>
      <c r="AA30" s="1">
        <v>0</v>
      </c>
      <c r="AB30" s="12">
        <f t="shared" si="0"/>
        <v>12944.32</v>
      </c>
      <c r="AC30" s="12">
        <f t="shared" si="0"/>
        <v>5350.82</v>
      </c>
      <c r="AD30" s="12">
        <f t="shared" si="1"/>
        <v>18295.14</v>
      </c>
      <c r="AE30" s="15">
        <f t="shared" si="2"/>
        <v>1829.5139999999999</v>
      </c>
    </row>
    <row r="31" spans="1:31" x14ac:dyDescent="0.2">
      <c r="A31" t="s">
        <v>15</v>
      </c>
      <c r="B31" t="s">
        <v>31</v>
      </c>
      <c r="C31" t="s">
        <v>32</v>
      </c>
      <c r="D31" t="s">
        <v>46</v>
      </c>
      <c r="E31" t="s">
        <v>47</v>
      </c>
      <c r="F31" t="s">
        <v>79</v>
      </c>
      <c r="G31" t="s">
        <v>80</v>
      </c>
      <c r="I31" s="1">
        <v>58051.68</v>
      </c>
      <c r="K31" s="1">
        <v>13503.61</v>
      </c>
      <c r="M31" s="1">
        <v>16560.91</v>
      </c>
      <c r="O31" s="1">
        <v>0</v>
      </c>
      <c r="P31" s="1">
        <v>53.35</v>
      </c>
      <c r="Q31" s="1">
        <v>2378.33</v>
      </c>
      <c r="R31" s="1">
        <v>161.46</v>
      </c>
      <c r="S31" s="1">
        <v>37.5</v>
      </c>
      <c r="T31" s="1">
        <v>1121</v>
      </c>
      <c r="U31" s="1">
        <v>0</v>
      </c>
      <c r="V31" s="1">
        <v>0</v>
      </c>
      <c r="W31" s="1">
        <v>587.29999999999995</v>
      </c>
      <c r="X31" s="1">
        <v>4014.9</v>
      </c>
      <c r="Y31" s="1">
        <v>1264.1500000000001</v>
      </c>
      <c r="Z31" s="1">
        <v>5894.09</v>
      </c>
      <c r="AA31" s="1">
        <v>0</v>
      </c>
      <c r="AB31" s="12">
        <f t="shared" si="0"/>
        <v>11244.8</v>
      </c>
      <c r="AC31" s="12">
        <f t="shared" si="0"/>
        <v>92383.48000000001</v>
      </c>
      <c r="AD31" s="12">
        <f t="shared" si="1"/>
        <v>103628.28000000001</v>
      </c>
      <c r="AE31" s="15">
        <f t="shared" si="2"/>
        <v>10362.828000000001</v>
      </c>
    </row>
    <row r="32" spans="1:31" x14ac:dyDescent="0.2">
      <c r="A32" t="s">
        <v>15</v>
      </c>
      <c r="B32" t="s">
        <v>31</v>
      </c>
      <c r="C32" t="s">
        <v>32</v>
      </c>
      <c r="D32" t="s">
        <v>46</v>
      </c>
      <c r="E32" t="s">
        <v>47</v>
      </c>
      <c r="F32" t="s">
        <v>81</v>
      </c>
      <c r="G32" t="s">
        <v>82</v>
      </c>
      <c r="I32" s="1">
        <v>462.76</v>
      </c>
      <c r="K32" s="1">
        <v>0</v>
      </c>
      <c r="M32" s="1">
        <v>237.34</v>
      </c>
      <c r="O32" s="1">
        <v>0</v>
      </c>
      <c r="Q32" s="1">
        <v>0</v>
      </c>
      <c r="S32" s="1">
        <v>0</v>
      </c>
      <c r="U32" s="1">
        <v>0</v>
      </c>
      <c r="W32" s="1">
        <v>0</v>
      </c>
      <c r="Y32" s="1">
        <v>0</v>
      </c>
      <c r="AA32" s="1">
        <v>0</v>
      </c>
      <c r="AB32" s="12">
        <f t="shared" si="0"/>
        <v>0</v>
      </c>
      <c r="AC32" s="12">
        <f t="shared" si="0"/>
        <v>700.1</v>
      </c>
      <c r="AD32" s="12">
        <f t="shared" si="1"/>
        <v>700.1</v>
      </c>
      <c r="AE32" s="15">
        <f t="shared" si="2"/>
        <v>70.010000000000005</v>
      </c>
    </row>
    <row r="33" spans="1:31" x14ac:dyDescent="0.2">
      <c r="A33" t="s">
        <v>15</v>
      </c>
      <c r="B33" t="s">
        <v>31</v>
      </c>
      <c r="C33" t="s">
        <v>32</v>
      </c>
      <c r="D33" t="s">
        <v>46</v>
      </c>
      <c r="E33" t="s">
        <v>47</v>
      </c>
      <c r="F33" t="s">
        <v>83</v>
      </c>
      <c r="G33" t="s">
        <v>84</v>
      </c>
      <c r="I33" s="1">
        <v>846.57</v>
      </c>
      <c r="K33" s="1">
        <v>865</v>
      </c>
      <c r="M33" s="1">
        <v>0</v>
      </c>
      <c r="O33" s="1">
        <v>0</v>
      </c>
      <c r="P33" s="1">
        <v>84492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2">
        <f t="shared" si="0"/>
        <v>84492</v>
      </c>
      <c r="AC33" s="12">
        <f t="shared" si="0"/>
        <v>1711.5700000000002</v>
      </c>
      <c r="AD33" s="12">
        <f t="shared" si="1"/>
        <v>86203.57</v>
      </c>
      <c r="AE33" s="15">
        <f t="shared" si="2"/>
        <v>8620.357</v>
      </c>
    </row>
    <row r="34" spans="1:31" x14ac:dyDescent="0.2">
      <c r="A34" t="s">
        <v>15</v>
      </c>
      <c r="B34" t="s">
        <v>31</v>
      </c>
      <c r="C34" t="s">
        <v>32</v>
      </c>
      <c r="D34" t="s">
        <v>46</v>
      </c>
      <c r="E34" t="s">
        <v>47</v>
      </c>
      <c r="F34" t="s">
        <v>85</v>
      </c>
      <c r="G34" t="s">
        <v>86</v>
      </c>
      <c r="I34" s="1">
        <v>21718.68</v>
      </c>
      <c r="K34" s="1">
        <v>9962.75</v>
      </c>
      <c r="M34" s="1">
        <v>3969.91</v>
      </c>
      <c r="O34" s="1">
        <v>2367.46</v>
      </c>
      <c r="Q34" s="1">
        <v>0</v>
      </c>
      <c r="S34" s="1">
        <v>0</v>
      </c>
      <c r="T34" s="1">
        <v>2141</v>
      </c>
      <c r="U34" s="1">
        <v>0</v>
      </c>
      <c r="V34" s="1">
        <v>462.2</v>
      </c>
      <c r="W34" s="1">
        <v>765</v>
      </c>
      <c r="X34" s="1">
        <v>175.34</v>
      </c>
      <c r="Y34" s="1">
        <v>661.08</v>
      </c>
      <c r="Z34" s="1">
        <v>332</v>
      </c>
      <c r="AA34" s="1">
        <v>0</v>
      </c>
      <c r="AB34" s="12">
        <f t="shared" si="0"/>
        <v>3110.54</v>
      </c>
      <c r="AC34" s="12">
        <f t="shared" si="0"/>
        <v>39444.879999999997</v>
      </c>
      <c r="AD34" s="12">
        <f t="shared" si="1"/>
        <v>42555.42</v>
      </c>
      <c r="AE34" s="15">
        <f t="shared" si="2"/>
        <v>4255.5419999999995</v>
      </c>
    </row>
    <row r="35" spans="1:31" x14ac:dyDescent="0.2">
      <c r="A35" t="s">
        <v>15</v>
      </c>
      <c r="B35" t="s">
        <v>31</v>
      </c>
      <c r="C35" t="s">
        <v>32</v>
      </c>
      <c r="D35" t="s">
        <v>46</v>
      </c>
      <c r="E35" t="s">
        <v>47</v>
      </c>
      <c r="F35" t="s">
        <v>87</v>
      </c>
      <c r="G35" t="s">
        <v>88</v>
      </c>
      <c r="K35" s="1">
        <v>112.12</v>
      </c>
      <c r="M35" s="1">
        <v>0</v>
      </c>
      <c r="O35" s="1">
        <v>0</v>
      </c>
      <c r="Q35" s="1">
        <v>0</v>
      </c>
      <c r="S35" s="1">
        <v>0</v>
      </c>
      <c r="U35" s="1">
        <v>0</v>
      </c>
      <c r="W35" s="1">
        <v>0</v>
      </c>
      <c r="Y35" s="1">
        <v>0</v>
      </c>
      <c r="AA35" s="1">
        <v>0</v>
      </c>
      <c r="AB35" s="12">
        <f t="shared" si="0"/>
        <v>0</v>
      </c>
      <c r="AC35" s="12">
        <f t="shared" si="0"/>
        <v>112.12</v>
      </c>
      <c r="AD35" s="12">
        <f t="shared" si="1"/>
        <v>112.12</v>
      </c>
      <c r="AE35" s="15">
        <f t="shared" si="2"/>
        <v>11.212</v>
      </c>
    </row>
    <row r="36" spans="1:31" x14ac:dyDescent="0.2">
      <c r="A36" t="s">
        <v>15</v>
      </c>
      <c r="B36" t="s">
        <v>31</v>
      </c>
      <c r="C36" t="s">
        <v>32</v>
      </c>
      <c r="D36" t="s">
        <v>46</v>
      </c>
      <c r="E36" t="s">
        <v>47</v>
      </c>
      <c r="F36" t="s">
        <v>89</v>
      </c>
      <c r="G36" t="s">
        <v>90</v>
      </c>
      <c r="I36" s="1">
        <v>2654.1</v>
      </c>
      <c r="K36" s="1">
        <v>0</v>
      </c>
      <c r="M36" s="1">
        <v>0</v>
      </c>
      <c r="O36" s="1">
        <v>0</v>
      </c>
      <c r="Q36" s="1">
        <v>0</v>
      </c>
      <c r="S36" s="1">
        <v>0</v>
      </c>
      <c r="T36" s="1">
        <v>129.1</v>
      </c>
      <c r="U36" s="1">
        <v>0</v>
      </c>
      <c r="V36" s="1">
        <v>3059.38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2">
        <f t="shared" si="0"/>
        <v>3188.48</v>
      </c>
      <c r="AC36" s="12">
        <f t="shared" si="0"/>
        <v>2654.1</v>
      </c>
      <c r="AD36" s="12">
        <f t="shared" si="1"/>
        <v>5842.58</v>
      </c>
      <c r="AE36" s="15">
        <f t="shared" si="2"/>
        <v>584.25800000000004</v>
      </c>
    </row>
    <row r="37" spans="1:31" x14ac:dyDescent="0.2">
      <c r="A37" t="s">
        <v>15</v>
      </c>
      <c r="B37" t="s">
        <v>31</v>
      </c>
      <c r="C37" t="s">
        <v>32</v>
      </c>
      <c r="D37" t="s">
        <v>46</v>
      </c>
      <c r="E37" t="s">
        <v>47</v>
      </c>
      <c r="F37" t="s">
        <v>91</v>
      </c>
      <c r="G37" t="s">
        <v>92</v>
      </c>
      <c r="R37" s="1">
        <v>5885.1</v>
      </c>
      <c r="T37" s="1">
        <v>0</v>
      </c>
      <c r="V37" s="1">
        <v>0</v>
      </c>
      <c r="X37" s="1">
        <v>0</v>
      </c>
      <c r="Z37" s="1">
        <v>0</v>
      </c>
      <c r="AB37" s="12">
        <f t="shared" si="0"/>
        <v>5885.1</v>
      </c>
      <c r="AC37" s="12">
        <f t="shared" si="0"/>
        <v>0</v>
      </c>
      <c r="AD37" s="12">
        <f t="shared" si="1"/>
        <v>5885.1</v>
      </c>
      <c r="AE37" s="15">
        <f t="shared" si="2"/>
        <v>588.51</v>
      </c>
    </row>
    <row r="38" spans="1:31" x14ac:dyDescent="0.2">
      <c r="A38" t="s">
        <v>15</v>
      </c>
      <c r="B38" t="s">
        <v>31</v>
      </c>
      <c r="C38" t="s">
        <v>32</v>
      </c>
      <c r="D38" t="s">
        <v>46</v>
      </c>
      <c r="E38" t="s">
        <v>47</v>
      </c>
      <c r="F38" t="s">
        <v>93</v>
      </c>
      <c r="G38" t="s">
        <v>94</v>
      </c>
      <c r="I38" s="1">
        <v>71320.820000000007</v>
      </c>
      <c r="K38" s="1">
        <v>6956.2</v>
      </c>
      <c r="L38" s="1">
        <v>1845.37</v>
      </c>
      <c r="M38" s="1">
        <v>12487.18</v>
      </c>
      <c r="N38" s="1">
        <v>6127.6</v>
      </c>
      <c r="O38" s="1">
        <v>0</v>
      </c>
      <c r="P38" s="1">
        <v>9606.1200000000008</v>
      </c>
      <c r="Q38" s="1">
        <v>2865.15</v>
      </c>
      <c r="R38" s="1">
        <v>1000.25</v>
      </c>
      <c r="S38" s="1">
        <v>3986.78</v>
      </c>
      <c r="T38" s="1">
        <v>5209.51</v>
      </c>
      <c r="U38" s="1">
        <v>8287.7199999999993</v>
      </c>
      <c r="V38" s="1">
        <v>4861.07</v>
      </c>
      <c r="W38" s="1">
        <v>0</v>
      </c>
      <c r="X38" s="1">
        <v>8439.77</v>
      </c>
      <c r="Y38" s="1">
        <v>7057.28</v>
      </c>
      <c r="Z38" s="1">
        <v>43306.57</v>
      </c>
      <c r="AA38" s="1">
        <v>1389.38</v>
      </c>
      <c r="AB38" s="12">
        <f t="shared" si="0"/>
        <v>80396.260000000009</v>
      </c>
      <c r="AC38" s="12">
        <f t="shared" si="0"/>
        <v>114350.51000000001</v>
      </c>
      <c r="AD38" s="12">
        <f t="shared" si="1"/>
        <v>194746.77000000002</v>
      </c>
      <c r="AE38" s="15">
        <f t="shared" si="2"/>
        <v>19474.677000000003</v>
      </c>
    </row>
    <row r="39" spans="1:31" x14ac:dyDescent="0.2">
      <c r="A39" t="s">
        <v>15</v>
      </c>
      <c r="B39" t="s">
        <v>31</v>
      </c>
      <c r="C39" t="s">
        <v>32</v>
      </c>
      <c r="D39" t="s">
        <v>46</v>
      </c>
      <c r="E39" t="s">
        <v>47</v>
      </c>
      <c r="F39" t="s">
        <v>95</v>
      </c>
      <c r="G39" t="s">
        <v>96</v>
      </c>
      <c r="K39" s="1">
        <v>1850</v>
      </c>
      <c r="M39" s="1">
        <v>0</v>
      </c>
      <c r="N39" s="1">
        <v>3380</v>
      </c>
      <c r="O39" s="1">
        <v>0</v>
      </c>
      <c r="P39" s="1">
        <v>0</v>
      </c>
      <c r="Q39" s="1">
        <v>0</v>
      </c>
      <c r="R39" s="1">
        <v>2015.23</v>
      </c>
      <c r="S39" s="1">
        <v>1196.06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1000</v>
      </c>
      <c r="Z39" s="1">
        <v>0</v>
      </c>
      <c r="AA39" s="1">
        <v>0</v>
      </c>
      <c r="AB39" s="12">
        <f t="shared" si="0"/>
        <v>5395.23</v>
      </c>
      <c r="AC39" s="12">
        <f t="shared" si="0"/>
        <v>4046.06</v>
      </c>
      <c r="AD39" s="12">
        <f t="shared" si="1"/>
        <v>9441.2899999999991</v>
      </c>
      <c r="AE39" s="15">
        <f t="shared" si="2"/>
        <v>944.12899999999991</v>
      </c>
    </row>
    <row r="40" spans="1:31" x14ac:dyDescent="0.2">
      <c r="A40" t="s">
        <v>15</v>
      </c>
      <c r="B40" t="s">
        <v>31</v>
      </c>
      <c r="C40" t="s">
        <v>32</v>
      </c>
      <c r="D40" t="s">
        <v>46</v>
      </c>
      <c r="E40" t="s">
        <v>47</v>
      </c>
      <c r="F40" t="s">
        <v>97</v>
      </c>
      <c r="G40" t="s">
        <v>98</v>
      </c>
      <c r="I40" s="1">
        <v>10432.75</v>
      </c>
      <c r="K40" s="1">
        <v>0</v>
      </c>
      <c r="M40" s="1">
        <v>0</v>
      </c>
      <c r="O40" s="1">
        <v>0</v>
      </c>
      <c r="Q40" s="1">
        <v>0</v>
      </c>
      <c r="S40" s="1">
        <v>0</v>
      </c>
      <c r="U40" s="1">
        <v>0</v>
      </c>
      <c r="W40" s="1">
        <v>0</v>
      </c>
      <c r="Y40" s="1">
        <v>0</v>
      </c>
      <c r="AA40" s="1">
        <v>0</v>
      </c>
      <c r="AB40" s="12">
        <f t="shared" si="0"/>
        <v>0</v>
      </c>
      <c r="AC40" s="12">
        <f t="shared" si="0"/>
        <v>10432.75</v>
      </c>
      <c r="AD40" s="12">
        <f t="shared" si="1"/>
        <v>10432.75</v>
      </c>
      <c r="AE40" s="15">
        <f t="shared" si="2"/>
        <v>1043.2750000000001</v>
      </c>
    </row>
    <row r="41" spans="1:31" x14ac:dyDescent="0.2">
      <c r="A41" t="s">
        <v>15</v>
      </c>
      <c r="B41" t="s">
        <v>31</v>
      </c>
      <c r="C41" t="s">
        <v>32</v>
      </c>
      <c r="D41" t="s">
        <v>46</v>
      </c>
      <c r="E41" t="s">
        <v>47</v>
      </c>
      <c r="F41" t="s">
        <v>99</v>
      </c>
      <c r="G41" t="s">
        <v>100</v>
      </c>
      <c r="P41" s="1">
        <v>949.6</v>
      </c>
      <c r="R41" s="1">
        <v>0</v>
      </c>
      <c r="T41" s="1">
        <v>63.71</v>
      </c>
      <c r="V41" s="1">
        <v>0</v>
      </c>
      <c r="X41" s="1">
        <v>0</v>
      </c>
      <c r="Z41" s="1">
        <v>0</v>
      </c>
      <c r="AB41" s="12">
        <f t="shared" si="0"/>
        <v>1013.3100000000001</v>
      </c>
      <c r="AC41" s="12">
        <f t="shared" si="0"/>
        <v>0</v>
      </c>
      <c r="AD41" s="12">
        <f t="shared" si="1"/>
        <v>1013.3100000000001</v>
      </c>
      <c r="AE41" s="15">
        <f t="shared" si="2"/>
        <v>101.331</v>
      </c>
    </row>
    <row r="42" spans="1:31" x14ac:dyDescent="0.2">
      <c r="A42" t="s">
        <v>15</v>
      </c>
      <c r="B42" t="s">
        <v>31</v>
      </c>
      <c r="C42" t="s">
        <v>32</v>
      </c>
      <c r="D42" t="s">
        <v>46</v>
      </c>
      <c r="E42" t="s">
        <v>47</v>
      </c>
      <c r="F42" t="s">
        <v>101</v>
      </c>
      <c r="G42" t="s">
        <v>102</v>
      </c>
      <c r="I42" s="1">
        <v>17618.54</v>
      </c>
      <c r="K42" s="1">
        <v>6105.15</v>
      </c>
      <c r="M42" s="1">
        <v>16605.89</v>
      </c>
      <c r="N42" s="1">
        <v>6192</v>
      </c>
      <c r="O42" s="1">
        <v>1266.8499999999999</v>
      </c>
      <c r="P42" s="1">
        <v>0</v>
      </c>
      <c r="Q42" s="1">
        <v>3431.85</v>
      </c>
      <c r="R42" s="1">
        <v>243.35</v>
      </c>
      <c r="S42" s="1">
        <v>0</v>
      </c>
      <c r="T42" s="1">
        <v>5109.8</v>
      </c>
      <c r="U42" s="1">
        <v>0</v>
      </c>
      <c r="V42" s="1">
        <v>30942.23</v>
      </c>
      <c r="W42" s="1">
        <v>2440.17</v>
      </c>
      <c r="X42" s="1">
        <v>3430.18</v>
      </c>
      <c r="Y42" s="1">
        <v>333.65</v>
      </c>
      <c r="Z42" s="1">
        <v>7895.62</v>
      </c>
      <c r="AA42" s="1">
        <v>0</v>
      </c>
      <c r="AB42" s="12">
        <f t="shared" si="0"/>
        <v>53813.180000000008</v>
      </c>
      <c r="AC42" s="12">
        <f t="shared" si="0"/>
        <v>47802.1</v>
      </c>
      <c r="AD42" s="12">
        <f t="shared" si="1"/>
        <v>101615.28</v>
      </c>
      <c r="AE42" s="15">
        <f t="shared" si="2"/>
        <v>10161.528</v>
      </c>
    </row>
    <row r="43" spans="1:31" x14ac:dyDescent="0.2">
      <c r="A43" t="s">
        <v>15</v>
      </c>
      <c r="B43" t="s">
        <v>31</v>
      </c>
      <c r="C43" t="s">
        <v>32</v>
      </c>
      <c r="D43" t="s">
        <v>46</v>
      </c>
      <c r="E43" t="s">
        <v>47</v>
      </c>
      <c r="F43" t="s">
        <v>103</v>
      </c>
      <c r="G43" t="s">
        <v>104</v>
      </c>
      <c r="I43" s="1">
        <v>25075.200000000001</v>
      </c>
      <c r="K43" s="1">
        <v>0</v>
      </c>
      <c r="M43" s="1">
        <v>0</v>
      </c>
      <c r="O43" s="1">
        <v>0</v>
      </c>
      <c r="Q43" s="1">
        <v>0</v>
      </c>
      <c r="S43" s="1">
        <v>0</v>
      </c>
      <c r="U43" s="1">
        <v>0</v>
      </c>
      <c r="W43" s="1">
        <v>0</v>
      </c>
      <c r="Y43" s="1">
        <v>0</v>
      </c>
      <c r="AA43" s="1">
        <v>0</v>
      </c>
      <c r="AB43" s="12">
        <f t="shared" si="0"/>
        <v>0</v>
      </c>
      <c r="AC43" s="12">
        <f t="shared" si="0"/>
        <v>25075.200000000001</v>
      </c>
      <c r="AD43" s="12">
        <f t="shared" si="1"/>
        <v>25075.200000000001</v>
      </c>
      <c r="AE43" s="15">
        <f t="shared" si="2"/>
        <v>2507.52</v>
      </c>
    </row>
    <row r="44" spans="1:31" x14ac:dyDescent="0.2">
      <c r="A44" t="s">
        <v>15</v>
      </c>
      <c r="B44" t="s">
        <v>31</v>
      </c>
      <c r="C44" t="s">
        <v>32</v>
      </c>
      <c r="D44" t="s">
        <v>46</v>
      </c>
      <c r="E44" t="s">
        <v>47</v>
      </c>
      <c r="F44" t="s">
        <v>13</v>
      </c>
      <c r="G44" t="s">
        <v>105</v>
      </c>
      <c r="I44" s="1">
        <v>82031.69</v>
      </c>
      <c r="K44" s="1">
        <v>27706.22</v>
      </c>
      <c r="L44" s="1">
        <v>16421.5</v>
      </c>
      <c r="M44" s="1">
        <v>9439.7199999999993</v>
      </c>
      <c r="N44" s="1">
        <v>14330.67</v>
      </c>
      <c r="O44" s="1">
        <v>0</v>
      </c>
      <c r="P44" s="1">
        <v>0</v>
      </c>
      <c r="Q44" s="1">
        <v>1048.5999999999999</v>
      </c>
      <c r="R44" s="1">
        <v>2235.7399999999998</v>
      </c>
      <c r="S44" s="1">
        <v>1445</v>
      </c>
      <c r="T44" s="1">
        <v>57141.41</v>
      </c>
      <c r="U44" s="1">
        <v>2159.4</v>
      </c>
      <c r="V44" s="1">
        <v>35246.699999999997</v>
      </c>
      <c r="W44" s="1">
        <v>0</v>
      </c>
      <c r="X44" s="1">
        <v>70032.69</v>
      </c>
      <c r="Y44" s="1">
        <v>0</v>
      </c>
      <c r="Z44" s="1">
        <v>88282.22</v>
      </c>
      <c r="AA44" s="1">
        <v>857.51</v>
      </c>
      <c r="AB44" s="12">
        <f t="shared" si="0"/>
        <v>283690.93000000005</v>
      </c>
      <c r="AC44" s="12">
        <f t="shared" si="0"/>
        <v>124688.14</v>
      </c>
      <c r="AD44" s="12">
        <f t="shared" si="1"/>
        <v>408379.07000000007</v>
      </c>
      <c r="AE44" s="15">
        <f t="shared" si="2"/>
        <v>40837.907000000007</v>
      </c>
    </row>
    <row r="45" spans="1:31" x14ac:dyDescent="0.2">
      <c r="A45" t="s">
        <v>15</v>
      </c>
      <c r="B45" t="s">
        <v>31</v>
      </c>
      <c r="C45" t="s">
        <v>32</v>
      </c>
      <c r="D45" t="s">
        <v>46</v>
      </c>
      <c r="E45" t="s">
        <v>47</v>
      </c>
      <c r="F45" t="s">
        <v>106</v>
      </c>
      <c r="G45" t="s">
        <v>107</v>
      </c>
      <c r="U45" s="1">
        <v>108.64</v>
      </c>
      <c r="W45" s="1">
        <v>0</v>
      </c>
      <c r="Y45" s="1">
        <v>4970</v>
      </c>
      <c r="AA45" s="1">
        <v>0</v>
      </c>
      <c r="AB45" s="12">
        <f t="shared" si="0"/>
        <v>0</v>
      </c>
      <c r="AC45" s="12">
        <f t="shared" si="0"/>
        <v>5078.6400000000003</v>
      </c>
      <c r="AD45" s="12">
        <f t="shared" si="1"/>
        <v>5078.6400000000003</v>
      </c>
      <c r="AE45" s="15">
        <f t="shared" si="2"/>
        <v>507.86400000000003</v>
      </c>
    </row>
    <row r="46" spans="1:31" x14ac:dyDescent="0.2">
      <c r="A46" t="s">
        <v>15</v>
      </c>
      <c r="B46" t="s">
        <v>31</v>
      </c>
      <c r="C46" t="s">
        <v>32</v>
      </c>
      <c r="D46" t="s">
        <v>108</v>
      </c>
      <c r="E46" t="s">
        <v>109</v>
      </c>
      <c r="F46" t="s">
        <v>110</v>
      </c>
      <c r="G46" t="s">
        <v>111</v>
      </c>
      <c r="L46" s="1">
        <v>1930.13</v>
      </c>
      <c r="M46" s="1">
        <v>123.55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2">
        <f t="shared" si="0"/>
        <v>1930.13</v>
      </c>
      <c r="AC46" s="12">
        <f t="shared" si="0"/>
        <v>123.55</v>
      </c>
      <c r="AD46" s="12">
        <f t="shared" si="1"/>
        <v>2053.6800000000003</v>
      </c>
      <c r="AE46" s="15">
        <f t="shared" si="2"/>
        <v>205.36800000000002</v>
      </c>
    </row>
    <row r="47" spans="1:31" x14ac:dyDescent="0.2">
      <c r="A47" t="s">
        <v>15</v>
      </c>
      <c r="B47" t="s">
        <v>31</v>
      </c>
      <c r="C47" t="s">
        <v>32</v>
      </c>
      <c r="D47" t="s">
        <v>108</v>
      </c>
      <c r="E47" t="s">
        <v>109</v>
      </c>
      <c r="F47" t="s">
        <v>41</v>
      </c>
      <c r="G47" t="s">
        <v>112</v>
      </c>
      <c r="H47" s="1">
        <v>200.9</v>
      </c>
      <c r="I47" s="1">
        <v>2975.5</v>
      </c>
      <c r="J47" s="1">
        <v>833.6</v>
      </c>
      <c r="K47" s="1">
        <v>3772.55</v>
      </c>
      <c r="L47" s="1">
        <v>740.75</v>
      </c>
      <c r="M47" s="1">
        <v>8548.7099999999991</v>
      </c>
      <c r="N47" s="1">
        <v>5644.36</v>
      </c>
      <c r="O47" s="1">
        <v>5106.99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1716.08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2">
        <f t="shared" si="0"/>
        <v>9135.6899999999987</v>
      </c>
      <c r="AC47" s="12">
        <f t="shared" si="0"/>
        <v>20403.75</v>
      </c>
      <c r="AD47" s="12">
        <f t="shared" si="1"/>
        <v>29539.439999999999</v>
      </c>
      <c r="AE47" s="15">
        <f t="shared" si="2"/>
        <v>2953.944</v>
      </c>
    </row>
    <row r="48" spans="1:31" x14ac:dyDescent="0.2">
      <c r="A48" t="s">
        <v>15</v>
      </c>
      <c r="B48" t="s">
        <v>31</v>
      </c>
      <c r="C48" t="s">
        <v>32</v>
      </c>
      <c r="D48" t="s">
        <v>108</v>
      </c>
      <c r="E48" t="s">
        <v>109</v>
      </c>
      <c r="F48" t="s">
        <v>81</v>
      </c>
      <c r="G48" t="s">
        <v>113</v>
      </c>
      <c r="L48" s="1">
        <v>2906.72</v>
      </c>
      <c r="N48" s="1">
        <v>3230.99</v>
      </c>
      <c r="P48" s="1">
        <v>0</v>
      </c>
      <c r="R48" s="1">
        <v>0</v>
      </c>
      <c r="T48" s="1">
        <v>0</v>
      </c>
      <c r="V48" s="1">
        <v>0</v>
      </c>
      <c r="X48" s="1">
        <v>0</v>
      </c>
      <c r="Z48" s="1">
        <v>0</v>
      </c>
      <c r="AB48" s="12">
        <f t="shared" si="0"/>
        <v>6137.7099999999991</v>
      </c>
      <c r="AC48" s="12">
        <f t="shared" si="0"/>
        <v>0</v>
      </c>
      <c r="AD48" s="12">
        <f t="shared" si="1"/>
        <v>6137.7099999999991</v>
      </c>
      <c r="AE48" s="15">
        <f t="shared" si="2"/>
        <v>613.77099999999996</v>
      </c>
    </row>
    <row r="49" spans="1:31" x14ac:dyDescent="0.2">
      <c r="A49" t="s">
        <v>15</v>
      </c>
      <c r="B49" t="s">
        <v>31</v>
      </c>
      <c r="C49" t="s">
        <v>32</v>
      </c>
      <c r="D49" t="s">
        <v>114</v>
      </c>
      <c r="E49" t="s">
        <v>115</v>
      </c>
      <c r="F49" t="s">
        <v>116</v>
      </c>
      <c r="G49" t="s">
        <v>117</v>
      </c>
      <c r="J49" s="1">
        <v>1252</v>
      </c>
      <c r="L49" s="1">
        <v>177</v>
      </c>
      <c r="N49" s="1">
        <v>0</v>
      </c>
      <c r="P49" s="1">
        <v>0</v>
      </c>
      <c r="R49" s="1">
        <v>0</v>
      </c>
      <c r="T49" s="1">
        <v>0</v>
      </c>
      <c r="V49" s="1">
        <v>0</v>
      </c>
      <c r="X49" s="1">
        <v>0</v>
      </c>
      <c r="Z49" s="1">
        <v>177</v>
      </c>
      <c r="AB49" s="12">
        <f t="shared" si="0"/>
        <v>1606</v>
      </c>
      <c r="AC49" s="12">
        <f t="shared" si="0"/>
        <v>0</v>
      </c>
      <c r="AD49" s="12">
        <f t="shared" si="1"/>
        <v>1606</v>
      </c>
      <c r="AE49" s="15">
        <f t="shared" si="2"/>
        <v>160.6</v>
      </c>
    </row>
    <row r="50" spans="1:31" x14ac:dyDescent="0.2">
      <c r="A50" t="s">
        <v>15</v>
      </c>
      <c r="B50" t="s">
        <v>31</v>
      </c>
      <c r="C50" t="s">
        <v>32</v>
      </c>
      <c r="D50" t="s">
        <v>114</v>
      </c>
      <c r="E50" t="s">
        <v>115</v>
      </c>
      <c r="F50" t="s">
        <v>56</v>
      </c>
      <c r="G50" t="s">
        <v>118</v>
      </c>
      <c r="H50" s="1">
        <v>31003.41</v>
      </c>
      <c r="J50" s="1">
        <v>27335.58</v>
      </c>
      <c r="L50" s="1">
        <v>33143.64</v>
      </c>
      <c r="N50" s="1">
        <v>29961.73</v>
      </c>
      <c r="P50" s="1">
        <v>24028.32</v>
      </c>
      <c r="R50" s="1">
        <v>25747.77</v>
      </c>
      <c r="T50" s="1">
        <v>22698.02</v>
      </c>
      <c r="V50" s="1">
        <v>16220.63</v>
      </c>
      <c r="X50" s="1">
        <v>14326.44</v>
      </c>
      <c r="Z50" s="1">
        <v>14894.58</v>
      </c>
      <c r="AB50" s="12">
        <f t="shared" si="0"/>
        <v>239360.11999999997</v>
      </c>
      <c r="AC50" s="12">
        <f t="shared" si="0"/>
        <v>0</v>
      </c>
      <c r="AD50" s="12">
        <f t="shared" si="1"/>
        <v>239360.11999999997</v>
      </c>
      <c r="AE50" s="15">
        <f t="shared" si="2"/>
        <v>23936.011999999995</v>
      </c>
    </row>
    <row r="51" spans="1:31" x14ac:dyDescent="0.2">
      <c r="A51" t="s">
        <v>15</v>
      </c>
      <c r="B51" t="s">
        <v>31</v>
      </c>
      <c r="C51" t="s">
        <v>32</v>
      </c>
      <c r="D51" t="s">
        <v>114</v>
      </c>
      <c r="E51" t="s">
        <v>115</v>
      </c>
      <c r="F51" t="s">
        <v>73</v>
      </c>
      <c r="G51" t="s">
        <v>119</v>
      </c>
      <c r="H51" s="1">
        <v>3828.89</v>
      </c>
      <c r="J51" s="1">
        <v>0</v>
      </c>
      <c r="L51" s="1">
        <v>5066.88</v>
      </c>
      <c r="N51" s="1">
        <v>0</v>
      </c>
      <c r="P51" s="1">
        <v>2451.67</v>
      </c>
      <c r="R51" s="1">
        <v>0</v>
      </c>
      <c r="T51" s="1">
        <v>0</v>
      </c>
      <c r="V51" s="1">
        <v>0</v>
      </c>
      <c r="X51" s="1">
        <v>0</v>
      </c>
      <c r="Z51" s="1">
        <v>403.82</v>
      </c>
      <c r="AB51" s="12">
        <f t="shared" si="0"/>
        <v>11751.26</v>
      </c>
      <c r="AC51" s="12">
        <f t="shared" si="0"/>
        <v>0</v>
      </c>
      <c r="AD51" s="12">
        <f t="shared" si="1"/>
        <v>11751.26</v>
      </c>
      <c r="AE51" s="15">
        <f t="shared" si="2"/>
        <v>1175.126</v>
      </c>
    </row>
    <row r="52" spans="1:31" x14ac:dyDescent="0.2">
      <c r="A52" t="s">
        <v>15</v>
      </c>
      <c r="B52" t="s">
        <v>31</v>
      </c>
      <c r="C52" t="s">
        <v>32</v>
      </c>
      <c r="D52" t="s">
        <v>114</v>
      </c>
      <c r="E52" t="s">
        <v>115</v>
      </c>
      <c r="F52" t="s">
        <v>85</v>
      </c>
      <c r="G52" t="s">
        <v>120</v>
      </c>
      <c r="Z52" s="1">
        <v>669</v>
      </c>
      <c r="AB52" s="12">
        <f t="shared" si="0"/>
        <v>669</v>
      </c>
      <c r="AC52" s="12">
        <f t="shared" si="0"/>
        <v>0</v>
      </c>
      <c r="AD52" s="12">
        <f t="shared" si="1"/>
        <v>669</v>
      </c>
      <c r="AE52" s="15">
        <f t="shared" si="2"/>
        <v>66.900000000000006</v>
      </c>
    </row>
    <row r="53" spans="1:31" x14ac:dyDescent="0.2">
      <c r="A53" t="s">
        <v>15</v>
      </c>
      <c r="B53" t="s">
        <v>31</v>
      </c>
      <c r="C53" t="s">
        <v>32</v>
      </c>
      <c r="D53" t="s">
        <v>114</v>
      </c>
      <c r="E53" t="s">
        <v>115</v>
      </c>
      <c r="F53" t="s">
        <v>121</v>
      </c>
      <c r="G53" t="s">
        <v>122</v>
      </c>
      <c r="V53" s="1">
        <v>1009.5</v>
      </c>
      <c r="X53" s="1">
        <v>0</v>
      </c>
      <c r="Z53" s="1">
        <v>0</v>
      </c>
      <c r="AB53" s="12">
        <f t="shared" si="0"/>
        <v>1009.5</v>
      </c>
      <c r="AC53" s="12">
        <f t="shared" si="0"/>
        <v>0</v>
      </c>
      <c r="AD53" s="12">
        <f t="shared" si="1"/>
        <v>1009.5</v>
      </c>
      <c r="AE53" s="15">
        <f t="shared" si="2"/>
        <v>100.95</v>
      </c>
    </row>
    <row r="54" spans="1:31" x14ac:dyDescent="0.2">
      <c r="A54" t="s">
        <v>15</v>
      </c>
      <c r="B54" t="s">
        <v>31</v>
      </c>
      <c r="C54" t="s">
        <v>32</v>
      </c>
      <c r="D54" t="s">
        <v>114</v>
      </c>
      <c r="E54" t="s">
        <v>115</v>
      </c>
      <c r="F54" t="s">
        <v>48</v>
      </c>
      <c r="G54" t="s">
        <v>123</v>
      </c>
      <c r="L54" s="1">
        <v>1200</v>
      </c>
      <c r="N54" s="1">
        <v>0</v>
      </c>
      <c r="P54" s="1">
        <v>0</v>
      </c>
      <c r="R54" s="1">
        <v>0</v>
      </c>
      <c r="T54" s="1">
        <v>0</v>
      </c>
      <c r="V54" s="1">
        <v>0</v>
      </c>
      <c r="X54" s="1">
        <v>0</v>
      </c>
      <c r="Z54" s="1">
        <v>0</v>
      </c>
      <c r="AB54" s="12">
        <f t="shared" si="0"/>
        <v>1200</v>
      </c>
      <c r="AC54" s="12">
        <f t="shared" si="0"/>
        <v>0</v>
      </c>
      <c r="AD54" s="12">
        <f t="shared" si="1"/>
        <v>1200</v>
      </c>
      <c r="AE54" s="15">
        <f t="shared" si="2"/>
        <v>120</v>
      </c>
    </row>
    <row r="55" spans="1:31" x14ac:dyDescent="0.2">
      <c r="A55" t="s">
        <v>15</v>
      </c>
      <c r="B55" t="s">
        <v>31</v>
      </c>
      <c r="C55" t="s">
        <v>32</v>
      </c>
      <c r="D55" t="s">
        <v>124</v>
      </c>
      <c r="E55" t="s">
        <v>125</v>
      </c>
      <c r="F55" t="s">
        <v>41</v>
      </c>
      <c r="G55" t="s">
        <v>126</v>
      </c>
      <c r="I55" s="1">
        <v>144368.71</v>
      </c>
      <c r="J55" s="1">
        <v>125218.04</v>
      </c>
      <c r="K55" s="1">
        <v>164638.25</v>
      </c>
      <c r="L55" s="1">
        <v>133248.31</v>
      </c>
      <c r="M55" s="1">
        <v>117728.55</v>
      </c>
      <c r="N55" s="1">
        <v>206905.64</v>
      </c>
      <c r="O55" s="1">
        <v>28783.9</v>
      </c>
      <c r="P55" s="1">
        <v>244664.85</v>
      </c>
      <c r="Q55" s="1">
        <v>24326.15</v>
      </c>
      <c r="R55" s="1">
        <v>295376.78000000003</v>
      </c>
      <c r="S55" s="1">
        <v>24284.26</v>
      </c>
      <c r="T55" s="1">
        <v>245316.44</v>
      </c>
      <c r="U55" s="1">
        <v>46327.54</v>
      </c>
      <c r="V55" s="1">
        <v>264112.65000000002</v>
      </c>
      <c r="W55" s="1">
        <v>190.75</v>
      </c>
      <c r="X55" s="1">
        <v>242596.04</v>
      </c>
      <c r="Y55" s="1">
        <v>0</v>
      </c>
      <c r="Z55" s="1">
        <v>177615.97</v>
      </c>
      <c r="AA55" s="1">
        <v>0</v>
      </c>
      <c r="AB55" s="12">
        <f t="shared" si="0"/>
        <v>1935054.72</v>
      </c>
      <c r="AC55" s="12">
        <f t="shared" si="0"/>
        <v>550648.11</v>
      </c>
      <c r="AD55" s="12">
        <f t="shared" si="1"/>
        <v>2485702.83</v>
      </c>
      <c r="AE55" s="15">
        <f t="shared" si="2"/>
        <v>248570.283</v>
      </c>
    </row>
    <row r="56" spans="1:31" x14ac:dyDescent="0.2">
      <c r="A56" t="s">
        <v>15</v>
      </c>
      <c r="B56" t="s">
        <v>31</v>
      </c>
      <c r="C56" t="s">
        <v>32</v>
      </c>
      <c r="D56" t="s">
        <v>124</v>
      </c>
      <c r="E56" t="s">
        <v>125</v>
      </c>
      <c r="F56" t="s">
        <v>116</v>
      </c>
      <c r="G56" t="s">
        <v>127</v>
      </c>
      <c r="I56" s="1">
        <v>245239.98</v>
      </c>
      <c r="J56" s="1">
        <v>36746.93</v>
      </c>
      <c r="K56" s="1">
        <v>162657.85999999999</v>
      </c>
      <c r="L56" s="1">
        <v>142674.56</v>
      </c>
      <c r="M56" s="1">
        <v>142082.35999999999</v>
      </c>
      <c r="N56" s="1">
        <v>329190.52</v>
      </c>
      <c r="O56" s="1">
        <v>3835.66</v>
      </c>
      <c r="P56" s="1">
        <v>405083.87</v>
      </c>
      <c r="Q56" s="1">
        <v>23394.12</v>
      </c>
      <c r="R56" s="1">
        <v>380561.6</v>
      </c>
      <c r="S56" s="1">
        <v>0</v>
      </c>
      <c r="T56" s="1">
        <v>257180.25</v>
      </c>
      <c r="U56" s="1">
        <v>0</v>
      </c>
      <c r="V56" s="1">
        <v>347813.49</v>
      </c>
      <c r="W56" s="1">
        <v>0</v>
      </c>
      <c r="X56" s="1">
        <v>242494.31</v>
      </c>
      <c r="Y56" s="1">
        <v>0</v>
      </c>
      <c r="Z56" s="1">
        <v>238047.23</v>
      </c>
      <c r="AA56" s="1">
        <v>0</v>
      </c>
      <c r="AB56" s="12">
        <f t="shared" si="0"/>
        <v>2379792.7599999998</v>
      </c>
      <c r="AC56" s="12">
        <f t="shared" si="0"/>
        <v>577209.98</v>
      </c>
      <c r="AD56" s="12">
        <f t="shared" si="1"/>
        <v>2957002.7399999998</v>
      </c>
      <c r="AE56" s="15">
        <f t="shared" si="2"/>
        <v>295700.27399999998</v>
      </c>
    </row>
    <row r="57" spans="1:31" x14ac:dyDescent="0.2">
      <c r="A57" t="s">
        <v>15</v>
      </c>
      <c r="B57" t="s">
        <v>31</v>
      </c>
      <c r="C57" t="s">
        <v>32</v>
      </c>
      <c r="D57" t="s">
        <v>124</v>
      </c>
      <c r="E57" t="s">
        <v>125</v>
      </c>
      <c r="F57" t="s">
        <v>39</v>
      </c>
      <c r="G57" t="s">
        <v>128</v>
      </c>
      <c r="I57" s="1">
        <v>43774.12</v>
      </c>
      <c r="K57" s="1">
        <v>19099.13</v>
      </c>
      <c r="L57" s="1">
        <v>16371.22</v>
      </c>
      <c r="M57" s="1">
        <v>45061.89</v>
      </c>
      <c r="N57" s="1">
        <v>40932.32</v>
      </c>
      <c r="O57" s="1">
        <v>11440.18</v>
      </c>
      <c r="P57" s="1">
        <v>39856.980000000003</v>
      </c>
      <c r="Q57" s="1">
        <v>19742.150000000001</v>
      </c>
      <c r="R57" s="1">
        <v>63113.79</v>
      </c>
      <c r="S57" s="1">
        <v>6691.33</v>
      </c>
      <c r="T57" s="1">
        <v>37583.06</v>
      </c>
      <c r="U57" s="1">
        <v>691.03</v>
      </c>
      <c r="V57" s="1">
        <v>76246.789999999994</v>
      </c>
      <c r="W57" s="1">
        <v>0</v>
      </c>
      <c r="X57" s="1">
        <v>80080</v>
      </c>
      <c r="Y57" s="1">
        <v>0</v>
      </c>
      <c r="Z57" s="1">
        <v>86369.48</v>
      </c>
      <c r="AA57" s="1">
        <v>0</v>
      </c>
      <c r="AB57" s="12">
        <f t="shared" si="0"/>
        <v>440553.63999999996</v>
      </c>
      <c r="AC57" s="12">
        <f t="shared" si="0"/>
        <v>146499.82999999999</v>
      </c>
      <c r="AD57" s="12">
        <f t="shared" si="1"/>
        <v>587053.47</v>
      </c>
      <c r="AE57" s="15">
        <f t="shared" si="2"/>
        <v>58705.346999999994</v>
      </c>
    </row>
    <row r="58" spans="1:31" x14ac:dyDescent="0.2">
      <c r="A58" t="s">
        <v>15</v>
      </c>
      <c r="B58" t="s">
        <v>31</v>
      </c>
      <c r="C58" t="s">
        <v>32</v>
      </c>
      <c r="D58" t="s">
        <v>124</v>
      </c>
      <c r="E58" t="s">
        <v>125</v>
      </c>
      <c r="F58" t="s">
        <v>129</v>
      </c>
      <c r="G58" t="s">
        <v>130</v>
      </c>
      <c r="I58" s="1">
        <v>4921.78</v>
      </c>
      <c r="K58" s="1">
        <v>0</v>
      </c>
      <c r="M58" s="1">
        <v>0</v>
      </c>
      <c r="O58" s="1">
        <v>0</v>
      </c>
      <c r="Q58" s="1">
        <v>0</v>
      </c>
      <c r="S58" s="1">
        <v>0</v>
      </c>
      <c r="U58" s="1">
        <v>0</v>
      </c>
      <c r="W58" s="1">
        <v>0</v>
      </c>
      <c r="Y58" s="1">
        <v>0</v>
      </c>
      <c r="AA58" s="1">
        <v>0</v>
      </c>
      <c r="AB58" s="12">
        <f t="shared" si="0"/>
        <v>0</v>
      </c>
      <c r="AC58" s="12">
        <f t="shared" si="0"/>
        <v>4921.78</v>
      </c>
      <c r="AD58" s="12">
        <f t="shared" si="1"/>
        <v>4921.78</v>
      </c>
      <c r="AE58" s="15">
        <f t="shared" si="2"/>
        <v>492.178</v>
      </c>
    </row>
    <row r="59" spans="1:31" x14ac:dyDescent="0.2">
      <c r="A59" t="s">
        <v>15</v>
      </c>
      <c r="B59" t="s">
        <v>31</v>
      </c>
      <c r="C59" t="s">
        <v>32</v>
      </c>
      <c r="D59" t="s">
        <v>124</v>
      </c>
      <c r="E59" t="s">
        <v>125</v>
      </c>
      <c r="F59" t="s">
        <v>110</v>
      </c>
      <c r="G59" t="s">
        <v>131</v>
      </c>
      <c r="N59" s="1">
        <v>608.79</v>
      </c>
      <c r="P59" s="1">
        <v>0</v>
      </c>
      <c r="R59" s="1">
        <v>608.79</v>
      </c>
      <c r="T59" s="1">
        <v>0</v>
      </c>
      <c r="V59" s="1">
        <v>0</v>
      </c>
      <c r="X59" s="1">
        <v>0</v>
      </c>
      <c r="Z59" s="1">
        <v>0</v>
      </c>
      <c r="AB59" s="12">
        <f t="shared" si="0"/>
        <v>1217.58</v>
      </c>
      <c r="AC59" s="12">
        <f t="shared" si="0"/>
        <v>0</v>
      </c>
      <c r="AD59" s="12">
        <f t="shared" si="1"/>
        <v>1217.58</v>
      </c>
      <c r="AE59" s="15">
        <f t="shared" si="2"/>
        <v>121.758</v>
      </c>
    </row>
    <row r="60" spans="1:31" x14ac:dyDescent="0.2">
      <c r="A60" t="s">
        <v>15</v>
      </c>
      <c r="B60" t="s">
        <v>31</v>
      </c>
      <c r="C60" t="s">
        <v>32</v>
      </c>
      <c r="D60" t="s">
        <v>124</v>
      </c>
      <c r="E60" t="s">
        <v>125</v>
      </c>
      <c r="F60" t="s">
        <v>15</v>
      </c>
      <c r="G60" t="s">
        <v>132</v>
      </c>
      <c r="I60" s="1">
        <v>195607.29</v>
      </c>
      <c r="J60" s="1">
        <v>20906.27</v>
      </c>
      <c r="K60" s="1">
        <v>96923.51</v>
      </c>
      <c r="L60" s="1">
        <v>257007.6</v>
      </c>
      <c r="M60" s="1">
        <v>100243.18</v>
      </c>
      <c r="N60" s="1">
        <v>154168.15</v>
      </c>
      <c r="O60" s="1">
        <v>58107.02</v>
      </c>
      <c r="P60" s="1">
        <v>217885.77</v>
      </c>
      <c r="Q60" s="1">
        <v>9429.7000000000007</v>
      </c>
      <c r="R60" s="1">
        <v>271833.96000000002</v>
      </c>
      <c r="S60" s="1">
        <v>0</v>
      </c>
      <c r="T60" s="1">
        <v>259027.16</v>
      </c>
      <c r="U60" s="1">
        <v>0</v>
      </c>
      <c r="V60" s="1">
        <v>144725.75</v>
      </c>
      <c r="W60" s="1">
        <v>0</v>
      </c>
      <c r="X60" s="1">
        <v>231206.89</v>
      </c>
      <c r="Y60" s="1">
        <v>0</v>
      </c>
      <c r="Z60" s="1">
        <v>265826.03999999998</v>
      </c>
      <c r="AA60" s="1">
        <v>0</v>
      </c>
      <c r="AB60" s="12">
        <f t="shared" si="0"/>
        <v>1822587.5899999999</v>
      </c>
      <c r="AC60" s="12">
        <f t="shared" si="0"/>
        <v>460310.7</v>
      </c>
      <c r="AD60" s="12">
        <f t="shared" si="1"/>
        <v>2282898.29</v>
      </c>
      <c r="AE60" s="15">
        <f t="shared" si="2"/>
        <v>228289.829</v>
      </c>
    </row>
    <row r="61" spans="1:31" x14ac:dyDescent="0.2">
      <c r="A61" t="s">
        <v>15</v>
      </c>
      <c r="B61" t="s">
        <v>31</v>
      </c>
      <c r="C61" t="s">
        <v>32</v>
      </c>
      <c r="D61" t="s">
        <v>133</v>
      </c>
      <c r="E61" t="s">
        <v>134</v>
      </c>
      <c r="F61" t="s">
        <v>41</v>
      </c>
      <c r="G61" t="s">
        <v>135</v>
      </c>
      <c r="R61" s="1">
        <v>5490</v>
      </c>
      <c r="T61" s="1">
        <v>39543.230000000003</v>
      </c>
      <c r="V61" s="1">
        <v>1500</v>
      </c>
      <c r="X61" s="1">
        <v>0</v>
      </c>
      <c r="Z61" s="1">
        <v>18748.07</v>
      </c>
      <c r="AB61" s="12">
        <f t="shared" si="0"/>
        <v>65281.3</v>
      </c>
      <c r="AC61" s="12">
        <f t="shared" si="0"/>
        <v>0</v>
      </c>
      <c r="AD61" s="12">
        <f t="shared" si="1"/>
        <v>65281.3</v>
      </c>
      <c r="AE61" s="15">
        <f t="shared" si="2"/>
        <v>6528.13</v>
      </c>
    </row>
    <row r="62" spans="1:31" x14ac:dyDescent="0.2">
      <c r="A62" t="s">
        <v>15</v>
      </c>
      <c r="B62" t="s">
        <v>31</v>
      </c>
      <c r="C62" t="s">
        <v>32</v>
      </c>
      <c r="D62" t="s">
        <v>133</v>
      </c>
      <c r="E62" t="s">
        <v>134</v>
      </c>
      <c r="F62" t="s">
        <v>116</v>
      </c>
      <c r="G62" t="s">
        <v>136</v>
      </c>
      <c r="I62" s="1">
        <v>14755.14</v>
      </c>
      <c r="J62" s="1">
        <v>7106.73</v>
      </c>
      <c r="K62" s="1">
        <v>2484.36</v>
      </c>
      <c r="L62" s="1">
        <v>3500.02</v>
      </c>
      <c r="M62" s="1">
        <v>5658</v>
      </c>
      <c r="N62" s="1">
        <v>3315.64</v>
      </c>
      <c r="O62" s="1">
        <v>0</v>
      </c>
      <c r="P62" s="1">
        <v>0</v>
      </c>
      <c r="Q62" s="1">
        <v>0</v>
      </c>
      <c r="R62" s="1">
        <v>403.7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2">
        <f t="shared" si="0"/>
        <v>14326.09</v>
      </c>
      <c r="AC62" s="12">
        <f t="shared" si="0"/>
        <v>22897.5</v>
      </c>
      <c r="AD62" s="12">
        <f t="shared" si="1"/>
        <v>37223.589999999997</v>
      </c>
      <c r="AE62" s="15">
        <f t="shared" si="2"/>
        <v>3722.3589999999995</v>
      </c>
    </row>
    <row r="63" spans="1:31" x14ac:dyDescent="0.2">
      <c r="A63" t="s">
        <v>15</v>
      </c>
      <c r="B63" t="s">
        <v>31</v>
      </c>
      <c r="C63" t="s">
        <v>32</v>
      </c>
      <c r="D63" t="s">
        <v>133</v>
      </c>
      <c r="E63" t="s">
        <v>134</v>
      </c>
      <c r="F63" t="s">
        <v>56</v>
      </c>
      <c r="G63" t="s">
        <v>137</v>
      </c>
      <c r="L63" s="1">
        <v>486</v>
      </c>
      <c r="N63" s="1">
        <v>0</v>
      </c>
      <c r="P63" s="1">
        <v>0</v>
      </c>
      <c r="R63" s="1">
        <v>0</v>
      </c>
      <c r="T63" s="1">
        <v>0</v>
      </c>
      <c r="V63" s="1">
        <v>0</v>
      </c>
      <c r="X63" s="1">
        <v>0</v>
      </c>
      <c r="Z63" s="1">
        <v>0</v>
      </c>
      <c r="AB63" s="12">
        <f t="shared" si="0"/>
        <v>486</v>
      </c>
      <c r="AC63" s="12">
        <f t="shared" si="0"/>
        <v>0</v>
      </c>
      <c r="AD63" s="12">
        <f t="shared" si="1"/>
        <v>486</v>
      </c>
      <c r="AE63" s="15">
        <f t="shared" si="2"/>
        <v>48.6</v>
      </c>
    </row>
    <row r="64" spans="1:31" x14ac:dyDescent="0.2">
      <c r="A64" t="s">
        <v>15</v>
      </c>
      <c r="B64" t="s">
        <v>31</v>
      </c>
      <c r="C64" t="s">
        <v>32</v>
      </c>
      <c r="D64" t="s">
        <v>133</v>
      </c>
      <c r="E64" t="s">
        <v>134</v>
      </c>
      <c r="F64" t="s">
        <v>39</v>
      </c>
      <c r="G64" t="s">
        <v>138</v>
      </c>
      <c r="I64" s="1">
        <v>404.6</v>
      </c>
      <c r="K64" s="1">
        <v>0</v>
      </c>
      <c r="M64" s="1">
        <v>0</v>
      </c>
      <c r="O64" s="1">
        <v>0</v>
      </c>
      <c r="Q64" s="1">
        <v>0</v>
      </c>
      <c r="S64" s="1">
        <v>0</v>
      </c>
      <c r="U64" s="1">
        <v>0</v>
      </c>
      <c r="W64" s="1">
        <v>0</v>
      </c>
      <c r="Y64" s="1">
        <v>0</v>
      </c>
      <c r="AA64" s="1">
        <v>0</v>
      </c>
      <c r="AB64" s="12">
        <f t="shared" si="0"/>
        <v>0</v>
      </c>
      <c r="AC64" s="12">
        <f t="shared" si="0"/>
        <v>404.6</v>
      </c>
      <c r="AD64" s="12">
        <f t="shared" si="1"/>
        <v>404.6</v>
      </c>
      <c r="AE64" s="15">
        <f t="shared" si="2"/>
        <v>40.46</v>
      </c>
    </row>
    <row r="65" spans="1:31" x14ac:dyDescent="0.2">
      <c r="A65" t="s">
        <v>15</v>
      </c>
      <c r="B65" t="s">
        <v>31</v>
      </c>
      <c r="C65" t="s">
        <v>32</v>
      </c>
      <c r="D65" t="s">
        <v>133</v>
      </c>
      <c r="E65" t="s">
        <v>134</v>
      </c>
      <c r="F65" t="s">
        <v>70</v>
      </c>
      <c r="G65" t="s">
        <v>139</v>
      </c>
      <c r="I65" s="1">
        <v>23183.62</v>
      </c>
      <c r="J65" s="1">
        <v>5579.76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956.28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2">
        <f t="shared" si="0"/>
        <v>5579.76</v>
      </c>
      <c r="AC65" s="12">
        <f t="shared" si="0"/>
        <v>24139.899999999998</v>
      </c>
      <c r="AD65" s="12">
        <f t="shared" si="1"/>
        <v>29719.659999999996</v>
      </c>
      <c r="AE65" s="15">
        <f t="shared" si="2"/>
        <v>2971.9659999999994</v>
      </c>
    </row>
    <row r="66" spans="1:31" x14ac:dyDescent="0.2">
      <c r="A66" t="s">
        <v>15</v>
      </c>
      <c r="B66" t="s">
        <v>31</v>
      </c>
      <c r="C66" t="s">
        <v>32</v>
      </c>
      <c r="D66" t="s">
        <v>133</v>
      </c>
      <c r="E66" t="s">
        <v>134</v>
      </c>
      <c r="F66" t="s">
        <v>106</v>
      </c>
      <c r="G66" t="s">
        <v>140</v>
      </c>
      <c r="H66" s="1">
        <v>1843</v>
      </c>
      <c r="I66" s="1">
        <v>1041.25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2">
        <f t="shared" si="0"/>
        <v>1843</v>
      </c>
      <c r="AC66" s="12">
        <f t="shared" si="0"/>
        <v>1041.25</v>
      </c>
      <c r="AD66" s="12">
        <f t="shared" si="1"/>
        <v>2884.25</v>
      </c>
      <c r="AE66" s="15">
        <f t="shared" si="2"/>
        <v>288.42500000000001</v>
      </c>
    </row>
    <row r="67" spans="1:31" x14ac:dyDescent="0.2">
      <c r="A67" t="s">
        <v>15</v>
      </c>
      <c r="B67" t="s">
        <v>31</v>
      </c>
      <c r="C67" t="s">
        <v>32</v>
      </c>
      <c r="D67" t="s">
        <v>133</v>
      </c>
      <c r="E67" t="s">
        <v>134</v>
      </c>
      <c r="F67" t="s">
        <v>97</v>
      </c>
      <c r="G67" t="s">
        <v>141</v>
      </c>
      <c r="J67" s="1">
        <v>4851.2</v>
      </c>
      <c r="L67" s="1">
        <v>0</v>
      </c>
      <c r="N67" s="1">
        <v>0</v>
      </c>
      <c r="P67" s="1">
        <v>0</v>
      </c>
      <c r="Q67" s="1">
        <v>163.86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10030.9</v>
      </c>
      <c r="Y67" s="1">
        <v>0</v>
      </c>
      <c r="Z67" s="1">
        <v>0</v>
      </c>
      <c r="AA67" s="1">
        <v>0</v>
      </c>
      <c r="AB67" s="12">
        <f t="shared" si="0"/>
        <v>14882.099999999999</v>
      </c>
      <c r="AC67" s="12">
        <f t="shared" si="0"/>
        <v>163.86</v>
      </c>
      <c r="AD67" s="12">
        <f t="shared" si="1"/>
        <v>15045.96</v>
      </c>
      <c r="AE67" s="15">
        <f t="shared" si="2"/>
        <v>1504.596</v>
      </c>
    </row>
    <row r="68" spans="1:31" x14ac:dyDescent="0.2">
      <c r="A68" t="s">
        <v>15</v>
      </c>
      <c r="B68" t="s">
        <v>31</v>
      </c>
      <c r="C68" t="s">
        <v>32</v>
      </c>
      <c r="D68" t="s">
        <v>133</v>
      </c>
      <c r="E68" t="s">
        <v>134</v>
      </c>
      <c r="F68" t="s">
        <v>142</v>
      </c>
      <c r="G68" t="s">
        <v>143</v>
      </c>
      <c r="K68" s="1">
        <v>260</v>
      </c>
      <c r="M68" s="1">
        <v>138.72</v>
      </c>
      <c r="O68" s="1">
        <v>0</v>
      </c>
      <c r="Q68" s="1">
        <v>0</v>
      </c>
      <c r="S68" s="1">
        <v>0</v>
      </c>
      <c r="U68" s="1">
        <v>0</v>
      </c>
      <c r="W68" s="1">
        <v>0</v>
      </c>
      <c r="Y68" s="1">
        <v>0</v>
      </c>
      <c r="AA68" s="1">
        <v>0</v>
      </c>
      <c r="AB68" s="12">
        <f t="shared" si="0"/>
        <v>0</v>
      </c>
      <c r="AC68" s="12">
        <f t="shared" si="0"/>
        <v>398.72</v>
      </c>
      <c r="AD68" s="12">
        <f t="shared" si="1"/>
        <v>398.72</v>
      </c>
      <c r="AE68" s="15">
        <f t="shared" si="2"/>
        <v>39.872</v>
      </c>
    </row>
    <row r="69" spans="1:31" x14ac:dyDescent="0.2">
      <c r="A69" t="s">
        <v>15</v>
      </c>
      <c r="B69" t="s">
        <v>31</v>
      </c>
      <c r="C69" t="s">
        <v>32</v>
      </c>
      <c r="D69" t="s">
        <v>133</v>
      </c>
      <c r="E69" t="s">
        <v>134</v>
      </c>
      <c r="F69" t="s">
        <v>144</v>
      </c>
      <c r="G69" t="s">
        <v>145</v>
      </c>
      <c r="Q69" s="1">
        <v>51.36</v>
      </c>
      <c r="S69" s="1">
        <v>192.64</v>
      </c>
      <c r="U69" s="1">
        <v>0</v>
      </c>
      <c r="W69" s="1">
        <v>0</v>
      </c>
      <c r="Y69" s="1">
        <v>0</v>
      </c>
      <c r="AA69" s="1">
        <v>0</v>
      </c>
      <c r="AB69" s="12">
        <f t="shared" si="0"/>
        <v>0</v>
      </c>
      <c r="AC69" s="12">
        <f t="shared" si="0"/>
        <v>244</v>
      </c>
      <c r="AD69" s="12">
        <f t="shared" si="1"/>
        <v>244</v>
      </c>
      <c r="AE69" s="15">
        <f t="shared" si="2"/>
        <v>24.4</v>
      </c>
    </row>
    <row r="70" spans="1:31" x14ac:dyDescent="0.2">
      <c r="A70" t="s">
        <v>15</v>
      </c>
      <c r="B70" t="s">
        <v>31</v>
      </c>
      <c r="C70" t="s">
        <v>32</v>
      </c>
      <c r="D70" t="s">
        <v>133</v>
      </c>
      <c r="E70" t="s">
        <v>134</v>
      </c>
      <c r="F70" t="s">
        <v>146</v>
      </c>
      <c r="G70" t="s">
        <v>127</v>
      </c>
      <c r="H70" s="1">
        <v>409.42</v>
      </c>
      <c r="I70" s="1">
        <v>88288.08</v>
      </c>
      <c r="J70" s="1">
        <v>49229.01</v>
      </c>
      <c r="K70" s="1">
        <v>59159.33</v>
      </c>
      <c r="L70" s="1">
        <v>43737.59</v>
      </c>
      <c r="M70" s="1">
        <v>49409.87</v>
      </c>
      <c r="N70" s="1">
        <v>131.87</v>
      </c>
      <c r="O70" s="1">
        <v>16192.14</v>
      </c>
      <c r="P70" s="1">
        <v>21881.16</v>
      </c>
      <c r="Q70" s="1">
        <v>100</v>
      </c>
      <c r="R70" s="1">
        <v>16508.13</v>
      </c>
      <c r="S70" s="1">
        <v>1396.25</v>
      </c>
      <c r="T70" s="1">
        <v>22483.15</v>
      </c>
      <c r="U70" s="1">
        <v>711.11</v>
      </c>
      <c r="V70" s="1">
        <v>24448.74</v>
      </c>
      <c r="W70" s="1">
        <v>0</v>
      </c>
      <c r="X70" s="1">
        <v>5745</v>
      </c>
      <c r="Y70" s="1">
        <v>0</v>
      </c>
      <c r="Z70" s="1">
        <v>0</v>
      </c>
      <c r="AA70" s="1">
        <v>0</v>
      </c>
      <c r="AB70" s="12">
        <f t="shared" ref="AB70:AC128" si="3">H70+J70+L70+N70+P70+R70+T70+V70+X70+Z70</f>
        <v>184574.06999999998</v>
      </c>
      <c r="AC70" s="12">
        <f t="shared" si="3"/>
        <v>215256.77999999997</v>
      </c>
      <c r="AD70" s="12">
        <f t="shared" ref="AD70:AD128" si="4">AB70+AC70</f>
        <v>399830.85</v>
      </c>
      <c r="AE70" s="15">
        <f t="shared" ref="AE70:AE128" si="5">AD70/10</f>
        <v>39983.084999999999</v>
      </c>
    </row>
    <row r="71" spans="1:31" x14ac:dyDescent="0.2">
      <c r="A71" t="s">
        <v>15</v>
      </c>
      <c r="B71" t="s">
        <v>31</v>
      </c>
      <c r="C71" t="s">
        <v>32</v>
      </c>
      <c r="D71" t="s">
        <v>133</v>
      </c>
      <c r="E71" t="s">
        <v>134</v>
      </c>
      <c r="F71" t="s">
        <v>35</v>
      </c>
      <c r="G71" t="s">
        <v>147</v>
      </c>
      <c r="I71" s="1">
        <v>4138</v>
      </c>
      <c r="K71" s="1">
        <v>0</v>
      </c>
      <c r="M71" s="1">
        <v>0</v>
      </c>
      <c r="O71" s="1">
        <v>480</v>
      </c>
      <c r="Q71" s="1">
        <v>2907</v>
      </c>
      <c r="S71" s="1">
        <v>2084</v>
      </c>
      <c r="U71" s="1">
        <v>0</v>
      </c>
      <c r="W71" s="1">
        <v>0</v>
      </c>
      <c r="Y71" s="1">
        <v>0</v>
      </c>
      <c r="AA71" s="1">
        <v>0</v>
      </c>
      <c r="AB71" s="12">
        <f t="shared" si="3"/>
        <v>0</v>
      </c>
      <c r="AC71" s="12">
        <f t="shared" si="3"/>
        <v>9609</v>
      </c>
      <c r="AD71" s="12">
        <f t="shared" si="4"/>
        <v>9609</v>
      </c>
      <c r="AE71" s="15">
        <f t="shared" si="5"/>
        <v>960.9</v>
      </c>
    </row>
    <row r="72" spans="1:31" x14ac:dyDescent="0.2">
      <c r="A72" t="s">
        <v>15</v>
      </c>
      <c r="B72" t="s">
        <v>31</v>
      </c>
      <c r="C72" t="s">
        <v>32</v>
      </c>
      <c r="D72" t="s">
        <v>133</v>
      </c>
      <c r="E72" t="s">
        <v>134</v>
      </c>
      <c r="F72" t="s">
        <v>87</v>
      </c>
      <c r="G72" t="s">
        <v>148</v>
      </c>
      <c r="I72" s="1">
        <v>103029.65</v>
      </c>
      <c r="K72" s="1">
        <v>0</v>
      </c>
      <c r="L72" s="1">
        <v>123752.88</v>
      </c>
      <c r="M72" s="1">
        <v>77400.98</v>
      </c>
      <c r="N72" s="1">
        <v>92308.53</v>
      </c>
      <c r="O72" s="1">
        <v>0</v>
      </c>
      <c r="P72" s="1">
        <v>92308.53</v>
      </c>
      <c r="Q72" s="1">
        <v>0</v>
      </c>
      <c r="R72" s="1">
        <v>58469.14</v>
      </c>
      <c r="S72" s="1">
        <v>962.36</v>
      </c>
      <c r="T72" s="1">
        <v>136730.6</v>
      </c>
      <c r="U72" s="1">
        <v>0</v>
      </c>
      <c r="V72" s="1">
        <v>92308.53</v>
      </c>
      <c r="W72" s="1">
        <v>0</v>
      </c>
      <c r="X72" s="1">
        <v>98902.58</v>
      </c>
      <c r="Y72" s="1">
        <v>0</v>
      </c>
      <c r="Z72" s="1">
        <v>104001.24</v>
      </c>
      <c r="AA72" s="1">
        <v>0</v>
      </c>
      <c r="AB72" s="12">
        <f t="shared" si="3"/>
        <v>798782.03</v>
      </c>
      <c r="AC72" s="12">
        <f t="shared" si="3"/>
        <v>181392.99</v>
      </c>
      <c r="AD72" s="12">
        <f t="shared" si="4"/>
        <v>980175.02</v>
      </c>
      <c r="AE72" s="15">
        <f t="shared" si="5"/>
        <v>98017.502000000008</v>
      </c>
    </row>
    <row r="73" spans="1:31" x14ac:dyDescent="0.2">
      <c r="A73" t="s">
        <v>15</v>
      </c>
      <c r="B73" t="s">
        <v>31</v>
      </c>
      <c r="C73" t="s">
        <v>32</v>
      </c>
      <c r="D73" t="s">
        <v>133</v>
      </c>
      <c r="E73" t="s">
        <v>134</v>
      </c>
      <c r="F73" t="s">
        <v>66</v>
      </c>
      <c r="G73" t="s">
        <v>149</v>
      </c>
      <c r="I73" s="1">
        <v>7927.84</v>
      </c>
      <c r="K73" s="1">
        <v>0</v>
      </c>
      <c r="M73" s="1">
        <v>4388</v>
      </c>
      <c r="O73" s="1">
        <v>0</v>
      </c>
      <c r="Q73" s="1">
        <v>1334</v>
      </c>
      <c r="S73" s="1">
        <v>2566</v>
      </c>
      <c r="U73" s="1">
        <v>0</v>
      </c>
      <c r="W73" s="1">
        <v>0</v>
      </c>
      <c r="Y73" s="1">
        <v>0</v>
      </c>
      <c r="AA73" s="1">
        <v>0</v>
      </c>
      <c r="AB73" s="12">
        <f t="shared" si="3"/>
        <v>0</v>
      </c>
      <c r="AC73" s="12">
        <f t="shared" si="3"/>
        <v>16215.84</v>
      </c>
      <c r="AD73" s="12">
        <f t="shared" si="4"/>
        <v>16215.84</v>
      </c>
      <c r="AE73" s="15">
        <f t="shared" si="5"/>
        <v>1621.5840000000001</v>
      </c>
    </row>
    <row r="74" spans="1:31" x14ac:dyDescent="0.2">
      <c r="A74" t="s">
        <v>15</v>
      </c>
      <c r="B74" t="s">
        <v>31</v>
      </c>
      <c r="C74" t="s">
        <v>32</v>
      </c>
      <c r="D74" t="s">
        <v>133</v>
      </c>
      <c r="E74" t="s">
        <v>134</v>
      </c>
      <c r="F74" t="s">
        <v>76</v>
      </c>
      <c r="G74" t="s">
        <v>150</v>
      </c>
      <c r="H74" s="1">
        <v>23679.74</v>
      </c>
      <c r="I74" s="1">
        <v>28784.92</v>
      </c>
      <c r="J74" s="1">
        <v>5981.84</v>
      </c>
      <c r="K74" s="1">
        <v>7988</v>
      </c>
      <c r="L74" s="1">
        <v>32145.38</v>
      </c>
      <c r="M74" s="1">
        <v>29489.72</v>
      </c>
      <c r="N74" s="1">
        <v>30619.96</v>
      </c>
      <c r="O74" s="1">
        <v>17278.25</v>
      </c>
      <c r="P74" s="1">
        <v>6020.59</v>
      </c>
      <c r="Q74" s="1">
        <v>12130.59</v>
      </c>
      <c r="R74" s="1">
        <v>8672.68</v>
      </c>
      <c r="S74" s="1">
        <v>9582.7999999999993</v>
      </c>
      <c r="T74" s="1">
        <v>15779.83</v>
      </c>
      <c r="U74" s="1">
        <v>82.79</v>
      </c>
      <c r="V74" s="1">
        <v>10606.7</v>
      </c>
      <c r="W74" s="1">
        <v>391.4</v>
      </c>
      <c r="X74" s="1">
        <v>9933.09</v>
      </c>
      <c r="Y74" s="1">
        <v>0</v>
      </c>
      <c r="Z74" s="1">
        <v>22187.13</v>
      </c>
      <c r="AA74" s="1">
        <v>0</v>
      </c>
      <c r="AB74" s="12">
        <f t="shared" si="3"/>
        <v>165626.94</v>
      </c>
      <c r="AC74" s="12">
        <f t="shared" si="3"/>
        <v>105728.46999999999</v>
      </c>
      <c r="AD74" s="12">
        <f t="shared" si="4"/>
        <v>271355.40999999997</v>
      </c>
      <c r="AE74" s="15">
        <f t="shared" si="5"/>
        <v>27135.540999999997</v>
      </c>
    </row>
    <row r="75" spans="1:31" x14ac:dyDescent="0.2">
      <c r="A75" t="s">
        <v>15</v>
      </c>
      <c r="B75" t="s">
        <v>31</v>
      </c>
      <c r="C75" t="s">
        <v>32</v>
      </c>
      <c r="D75" t="s">
        <v>133</v>
      </c>
      <c r="E75" t="s">
        <v>134</v>
      </c>
      <c r="F75" t="s">
        <v>151</v>
      </c>
      <c r="G75" t="s">
        <v>152</v>
      </c>
      <c r="I75" s="1">
        <v>817.3</v>
      </c>
      <c r="K75" s="1">
        <v>4305</v>
      </c>
      <c r="M75" s="1">
        <v>877.6</v>
      </c>
      <c r="O75" s="1">
        <v>3201</v>
      </c>
      <c r="Q75" s="1">
        <v>2046.3</v>
      </c>
      <c r="R75" s="1">
        <v>7815.08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2">
        <f t="shared" si="3"/>
        <v>7815.08</v>
      </c>
      <c r="AC75" s="12">
        <f t="shared" si="3"/>
        <v>11247.2</v>
      </c>
      <c r="AD75" s="12">
        <f t="shared" si="4"/>
        <v>19062.28</v>
      </c>
      <c r="AE75" s="15">
        <f t="shared" si="5"/>
        <v>1906.2279999999998</v>
      </c>
    </row>
    <row r="76" spans="1:31" x14ac:dyDescent="0.2">
      <c r="A76" t="s">
        <v>15</v>
      </c>
      <c r="B76" t="s">
        <v>31</v>
      </c>
      <c r="C76" t="s">
        <v>32</v>
      </c>
      <c r="D76" t="s">
        <v>133</v>
      </c>
      <c r="E76" t="s">
        <v>134</v>
      </c>
      <c r="F76" t="s">
        <v>68</v>
      </c>
      <c r="G76" t="s">
        <v>153</v>
      </c>
      <c r="H76" s="1">
        <v>7934.46</v>
      </c>
      <c r="I76" s="1">
        <v>211441.23</v>
      </c>
      <c r="J76" s="1">
        <v>6521.84</v>
      </c>
      <c r="K76" s="1">
        <v>211092.57</v>
      </c>
      <c r="L76" s="1">
        <v>7560.78</v>
      </c>
      <c r="M76" s="1">
        <v>173292.7</v>
      </c>
      <c r="N76" s="1">
        <v>12545.22</v>
      </c>
      <c r="O76" s="1">
        <v>73742.09</v>
      </c>
      <c r="P76" s="1">
        <v>56523.34</v>
      </c>
      <c r="Q76" s="1">
        <v>9554.92</v>
      </c>
      <c r="R76" s="1">
        <v>24067.74</v>
      </c>
      <c r="S76" s="1">
        <v>184484.89</v>
      </c>
      <c r="T76" s="1">
        <v>26682.18</v>
      </c>
      <c r="U76" s="1">
        <v>4788.87</v>
      </c>
      <c r="V76" s="1">
        <v>72811.63</v>
      </c>
      <c r="W76" s="1">
        <v>17921.509999999998</v>
      </c>
      <c r="X76" s="1">
        <v>51925.85</v>
      </c>
      <c r="Y76" s="1">
        <v>25698.46</v>
      </c>
      <c r="Z76" s="1">
        <v>210846.68</v>
      </c>
      <c r="AA76" s="1">
        <v>0</v>
      </c>
      <c r="AB76" s="12">
        <f t="shared" si="3"/>
        <v>477419.72</v>
      </c>
      <c r="AC76" s="12">
        <f t="shared" si="3"/>
        <v>912017.24</v>
      </c>
      <c r="AD76" s="12">
        <f t="shared" si="4"/>
        <v>1389436.96</v>
      </c>
      <c r="AE76" s="15">
        <f t="shared" si="5"/>
        <v>138943.696</v>
      </c>
    </row>
    <row r="77" spans="1:31" x14ac:dyDescent="0.2">
      <c r="A77" t="s">
        <v>15</v>
      </c>
      <c r="B77" t="s">
        <v>31</v>
      </c>
      <c r="C77" t="s">
        <v>32</v>
      </c>
      <c r="D77" t="s">
        <v>133</v>
      </c>
      <c r="E77" t="s">
        <v>134</v>
      </c>
      <c r="F77" t="s">
        <v>62</v>
      </c>
      <c r="G77" t="s">
        <v>154</v>
      </c>
      <c r="I77" s="1">
        <v>44951.53</v>
      </c>
      <c r="K77" s="1">
        <v>48632.4</v>
      </c>
      <c r="L77" s="1">
        <v>47513.73</v>
      </c>
      <c r="M77" s="1">
        <v>7569.82</v>
      </c>
      <c r="N77" s="1">
        <v>0</v>
      </c>
      <c r="O77" s="1">
        <v>0</v>
      </c>
      <c r="P77" s="1">
        <v>174168.43</v>
      </c>
      <c r="Q77" s="1">
        <v>0</v>
      </c>
      <c r="R77" s="1">
        <v>4681.5200000000004</v>
      </c>
      <c r="S77" s="1">
        <v>0</v>
      </c>
      <c r="T77" s="1">
        <v>40442.51</v>
      </c>
      <c r="U77" s="1">
        <v>0</v>
      </c>
      <c r="V77" s="1">
        <v>45187.1</v>
      </c>
      <c r="W77" s="1">
        <v>0</v>
      </c>
      <c r="X77" s="1">
        <v>25961.98</v>
      </c>
      <c r="Y77" s="1">
        <v>0</v>
      </c>
      <c r="Z77" s="1">
        <v>59848.13</v>
      </c>
      <c r="AA77" s="1">
        <v>0</v>
      </c>
      <c r="AB77" s="12">
        <f t="shared" si="3"/>
        <v>397803.39999999997</v>
      </c>
      <c r="AC77" s="12">
        <f t="shared" si="3"/>
        <v>101153.75</v>
      </c>
      <c r="AD77" s="12">
        <f t="shared" si="4"/>
        <v>498957.14999999997</v>
      </c>
      <c r="AE77" s="15">
        <f t="shared" si="5"/>
        <v>49895.714999999997</v>
      </c>
    </row>
    <row r="78" spans="1:31" x14ac:dyDescent="0.2">
      <c r="A78" t="s">
        <v>15</v>
      </c>
      <c r="B78" t="s">
        <v>31</v>
      </c>
      <c r="C78" t="s">
        <v>32</v>
      </c>
      <c r="D78" t="s">
        <v>133</v>
      </c>
      <c r="E78" t="s">
        <v>134</v>
      </c>
      <c r="F78" t="s">
        <v>155</v>
      </c>
      <c r="G78" t="s">
        <v>156</v>
      </c>
      <c r="H78" s="1">
        <v>32.36</v>
      </c>
      <c r="I78" s="1">
        <v>21662.16</v>
      </c>
      <c r="J78" s="1">
        <v>14758.15</v>
      </c>
      <c r="K78" s="1">
        <v>0</v>
      </c>
      <c r="L78" s="1">
        <v>8982.34</v>
      </c>
      <c r="M78" s="1">
        <v>21091.200000000001</v>
      </c>
      <c r="N78" s="1">
        <v>853.75</v>
      </c>
      <c r="O78" s="1">
        <v>0</v>
      </c>
      <c r="P78" s="1">
        <v>6161.5</v>
      </c>
      <c r="Q78" s="1">
        <v>7394.94</v>
      </c>
      <c r="R78" s="1">
        <v>22539.66</v>
      </c>
      <c r="S78" s="1">
        <v>0</v>
      </c>
      <c r="T78" s="1">
        <v>11865.39</v>
      </c>
      <c r="U78" s="1">
        <v>0</v>
      </c>
      <c r="V78" s="1">
        <v>11680.52</v>
      </c>
      <c r="W78" s="1">
        <v>0</v>
      </c>
      <c r="X78" s="1">
        <v>17325.04</v>
      </c>
      <c r="Y78" s="1">
        <v>0</v>
      </c>
      <c r="Z78" s="1">
        <v>12817.71</v>
      </c>
      <c r="AA78" s="1">
        <v>0</v>
      </c>
      <c r="AB78" s="12">
        <f t="shared" si="3"/>
        <v>107016.41999999998</v>
      </c>
      <c r="AC78" s="12">
        <f t="shared" si="3"/>
        <v>50148.3</v>
      </c>
      <c r="AD78" s="12">
        <f t="shared" si="4"/>
        <v>157164.71999999997</v>
      </c>
      <c r="AE78" s="15">
        <f t="shared" si="5"/>
        <v>15716.471999999998</v>
      </c>
    </row>
    <row r="79" spans="1:31" x14ac:dyDescent="0.2">
      <c r="A79" t="s">
        <v>15</v>
      </c>
      <c r="B79" t="s">
        <v>31</v>
      </c>
      <c r="C79" t="s">
        <v>32</v>
      </c>
      <c r="D79" t="s">
        <v>133</v>
      </c>
      <c r="E79" t="s">
        <v>134</v>
      </c>
      <c r="F79" t="s">
        <v>157</v>
      </c>
      <c r="G79" t="s">
        <v>120</v>
      </c>
      <c r="H79" s="1">
        <v>7762.99</v>
      </c>
      <c r="I79" s="1">
        <v>83669.03</v>
      </c>
      <c r="J79" s="1">
        <v>17623.05</v>
      </c>
      <c r="K79" s="1">
        <v>138556.19</v>
      </c>
      <c r="L79" s="1">
        <v>66276.97</v>
      </c>
      <c r="M79" s="1">
        <v>28021.15</v>
      </c>
      <c r="N79" s="1">
        <v>84097.44</v>
      </c>
      <c r="O79" s="1">
        <v>4677.3900000000003</v>
      </c>
      <c r="P79" s="1">
        <v>75752.86</v>
      </c>
      <c r="Q79" s="1">
        <v>554.24</v>
      </c>
      <c r="R79" s="1">
        <v>129327.95</v>
      </c>
      <c r="S79" s="1">
        <v>0</v>
      </c>
      <c r="T79" s="1">
        <v>89549.95</v>
      </c>
      <c r="U79" s="1">
        <v>0</v>
      </c>
      <c r="V79" s="1">
        <v>100904.08</v>
      </c>
      <c r="W79" s="1">
        <v>0</v>
      </c>
      <c r="X79" s="1">
        <v>90450.76</v>
      </c>
      <c r="Y79" s="1">
        <v>0</v>
      </c>
      <c r="Z79" s="1">
        <v>108943.85</v>
      </c>
      <c r="AA79" s="1">
        <v>0</v>
      </c>
      <c r="AB79" s="12">
        <f t="shared" si="3"/>
        <v>770689.9</v>
      </c>
      <c r="AC79" s="12">
        <f t="shared" si="3"/>
        <v>255478</v>
      </c>
      <c r="AD79" s="12">
        <f t="shared" si="4"/>
        <v>1026167.9</v>
      </c>
      <c r="AE79" s="15">
        <f t="shared" si="5"/>
        <v>102616.79000000001</v>
      </c>
    </row>
    <row r="80" spans="1:31" x14ac:dyDescent="0.2">
      <c r="A80" t="s">
        <v>15</v>
      </c>
      <c r="B80" t="s">
        <v>31</v>
      </c>
      <c r="C80" t="s">
        <v>32</v>
      </c>
      <c r="D80" t="s">
        <v>133</v>
      </c>
      <c r="E80" t="s">
        <v>134</v>
      </c>
      <c r="F80" t="s">
        <v>158</v>
      </c>
      <c r="G80" t="s">
        <v>159</v>
      </c>
      <c r="I80" s="1">
        <v>47062.37</v>
      </c>
      <c r="K80" s="1">
        <v>0</v>
      </c>
      <c r="L80" s="1">
        <v>41297.910000000003</v>
      </c>
      <c r="M80" s="1">
        <v>52826.86</v>
      </c>
      <c r="N80" s="1">
        <v>0</v>
      </c>
      <c r="O80" s="1">
        <v>0</v>
      </c>
      <c r="P80" s="1">
        <v>1250</v>
      </c>
      <c r="Q80" s="1">
        <v>0</v>
      </c>
      <c r="R80" s="1">
        <v>0</v>
      </c>
      <c r="S80" s="1">
        <v>0</v>
      </c>
      <c r="T80" s="1">
        <v>6320</v>
      </c>
      <c r="U80" s="1">
        <v>0</v>
      </c>
      <c r="V80" s="1">
        <v>750</v>
      </c>
      <c r="W80" s="1">
        <v>0</v>
      </c>
      <c r="X80" s="1">
        <v>2300</v>
      </c>
      <c r="Y80" s="1">
        <v>0</v>
      </c>
      <c r="Z80" s="1">
        <v>23670</v>
      </c>
      <c r="AA80" s="1">
        <v>0</v>
      </c>
      <c r="AB80" s="12">
        <f t="shared" si="3"/>
        <v>75587.91</v>
      </c>
      <c r="AC80" s="12">
        <f t="shared" si="3"/>
        <v>99889.23000000001</v>
      </c>
      <c r="AD80" s="12">
        <f t="shared" si="4"/>
        <v>175477.14</v>
      </c>
      <c r="AE80" s="15">
        <f t="shared" si="5"/>
        <v>17547.714</v>
      </c>
    </row>
    <row r="81" spans="1:31" x14ac:dyDescent="0.2">
      <c r="A81" t="s">
        <v>15</v>
      </c>
      <c r="B81" t="s">
        <v>31</v>
      </c>
      <c r="C81" t="s">
        <v>32</v>
      </c>
      <c r="D81" t="s">
        <v>133</v>
      </c>
      <c r="E81" t="s">
        <v>134</v>
      </c>
      <c r="F81" t="s">
        <v>14</v>
      </c>
      <c r="G81" t="s">
        <v>160</v>
      </c>
      <c r="H81" s="1">
        <v>1.1599999999999999</v>
      </c>
      <c r="I81" s="1">
        <v>28774.720000000001</v>
      </c>
      <c r="J81" s="1">
        <v>0</v>
      </c>
      <c r="K81" s="1">
        <v>26547.11</v>
      </c>
      <c r="L81" s="1">
        <v>6330.85</v>
      </c>
      <c r="M81" s="1">
        <v>15262.7</v>
      </c>
      <c r="N81" s="1">
        <v>32355.9</v>
      </c>
      <c r="O81" s="1">
        <v>21170.67</v>
      </c>
      <c r="P81" s="1">
        <v>6112.13</v>
      </c>
      <c r="Q81" s="1">
        <v>3652.2</v>
      </c>
      <c r="R81" s="1">
        <v>9898.23</v>
      </c>
      <c r="S81" s="1">
        <v>8316.7999999999993</v>
      </c>
      <c r="T81" s="1">
        <v>13614.11</v>
      </c>
      <c r="U81" s="1">
        <v>464.54</v>
      </c>
      <c r="V81" s="1">
        <v>19190.240000000002</v>
      </c>
      <c r="W81" s="1">
        <v>374.34</v>
      </c>
      <c r="X81" s="1">
        <v>9077.2999999999993</v>
      </c>
      <c r="Y81" s="1">
        <v>966.14</v>
      </c>
      <c r="Z81" s="1">
        <v>14286.02</v>
      </c>
      <c r="AA81" s="1">
        <v>330.25</v>
      </c>
      <c r="AB81" s="12">
        <f t="shared" si="3"/>
        <v>110865.94000000002</v>
      </c>
      <c r="AC81" s="12">
        <f t="shared" si="3"/>
        <v>105859.46999999999</v>
      </c>
      <c r="AD81" s="12">
        <f t="shared" si="4"/>
        <v>216725.41</v>
      </c>
      <c r="AE81" s="15">
        <f t="shared" si="5"/>
        <v>21672.541000000001</v>
      </c>
    </row>
    <row r="82" spans="1:31" x14ac:dyDescent="0.2">
      <c r="A82" t="s">
        <v>15</v>
      </c>
      <c r="B82" t="s">
        <v>31</v>
      </c>
      <c r="C82" t="s">
        <v>32</v>
      </c>
      <c r="D82" t="s">
        <v>133</v>
      </c>
      <c r="E82" t="s">
        <v>134</v>
      </c>
      <c r="F82" t="s">
        <v>161</v>
      </c>
      <c r="G82" t="s">
        <v>162</v>
      </c>
      <c r="H82" s="1">
        <v>1300</v>
      </c>
      <c r="J82" s="1">
        <v>0</v>
      </c>
      <c r="L82" s="1">
        <v>1300</v>
      </c>
      <c r="N82" s="1">
        <v>0</v>
      </c>
      <c r="P82" s="1">
        <v>0</v>
      </c>
      <c r="R82" s="1">
        <v>2600</v>
      </c>
      <c r="T82" s="1">
        <v>0</v>
      </c>
      <c r="V82" s="1">
        <v>0</v>
      </c>
      <c r="X82" s="1">
        <v>0</v>
      </c>
      <c r="Z82" s="1">
        <v>0</v>
      </c>
      <c r="AB82" s="12">
        <f t="shared" si="3"/>
        <v>5200</v>
      </c>
      <c r="AC82" s="12">
        <f t="shared" si="3"/>
        <v>0</v>
      </c>
      <c r="AD82" s="12">
        <f t="shared" si="4"/>
        <v>5200</v>
      </c>
      <c r="AE82" s="15">
        <f t="shared" si="5"/>
        <v>520</v>
      </c>
    </row>
    <row r="83" spans="1:31" x14ac:dyDescent="0.2">
      <c r="A83" t="s">
        <v>15</v>
      </c>
      <c r="B83" t="s">
        <v>31</v>
      </c>
      <c r="C83" t="s">
        <v>32</v>
      </c>
      <c r="D83" t="s">
        <v>133</v>
      </c>
      <c r="E83" t="s">
        <v>134</v>
      </c>
      <c r="F83" t="s">
        <v>163</v>
      </c>
      <c r="G83" t="s">
        <v>164</v>
      </c>
      <c r="R83" s="1">
        <v>9950</v>
      </c>
      <c r="T83" s="1">
        <v>0</v>
      </c>
      <c r="V83" s="1">
        <v>0</v>
      </c>
      <c r="X83" s="1">
        <v>7580</v>
      </c>
      <c r="Z83" s="1">
        <v>0</v>
      </c>
      <c r="AB83" s="12">
        <f t="shared" si="3"/>
        <v>17530</v>
      </c>
      <c r="AC83" s="12">
        <f t="shared" si="3"/>
        <v>0</v>
      </c>
      <c r="AD83" s="12">
        <f t="shared" si="4"/>
        <v>17530</v>
      </c>
      <c r="AE83" s="15">
        <f t="shared" si="5"/>
        <v>1753</v>
      </c>
    </row>
    <row r="84" spans="1:31" x14ac:dyDescent="0.2">
      <c r="A84" t="s">
        <v>15</v>
      </c>
      <c r="B84" t="s">
        <v>31</v>
      </c>
      <c r="C84" t="s">
        <v>32</v>
      </c>
      <c r="D84" t="s">
        <v>133</v>
      </c>
      <c r="E84" t="s">
        <v>134</v>
      </c>
      <c r="F84" t="s">
        <v>165</v>
      </c>
      <c r="G84" t="s">
        <v>166</v>
      </c>
      <c r="H84" s="1">
        <v>169.55</v>
      </c>
      <c r="I84" s="1">
        <v>7630.31</v>
      </c>
      <c r="J84" s="1">
        <v>69.900000000000006</v>
      </c>
      <c r="K84" s="1">
        <v>1616.46</v>
      </c>
      <c r="L84" s="1">
        <v>4648.8</v>
      </c>
      <c r="M84" s="1">
        <v>2585.11</v>
      </c>
      <c r="N84" s="1">
        <v>2761.91</v>
      </c>
      <c r="O84" s="1">
        <v>774</v>
      </c>
      <c r="P84" s="1">
        <v>531.84</v>
      </c>
      <c r="Q84" s="1">
        <v>0</v>
      </c>
      <c r="R84" s="1">
        <v>1030.08</v>
      </c>
      <c r="S84" s="1">
        <v>26.53</v>
      </c>
      <c r="T84" s="1">
        <v>700.48</v>
      </c>
      <c r="U84" s="1">
        <v>533.16999999999996</v>
      </c>
      <c r="V84" s="1">
        <v>3989.55</v>
      </c>
      <c r="W84" s="1">
        <v>204.97</v>
      </c>
      <c r="X84" s="1">
        <v>514.38</v>
      </c>
      <c r="Y84" s="1">
        <v>359.58</v>
      </c>
      <c r="Z84" s="1">
        <v>6294.8</v>
      </c>
      <c r="AA84" s="1">
        <v>259.82</v>
      </c>
      <c r="AB84" s="12">
        <f t="shared" si="3"/>
        <v>20711.29</v>
      </c>
      <c r="AC84" s="12">
        <f t="shared" si="3"/>
        <v>13989.95</v>
      </c>
      <c r="AD84" s="12">
        <f t="shared" si="4"/>
        <v>34701.240000000005</v>
      </c>
      <c r="AE84" s="15">
        <f t="shared" si="5"/>
        <v>3470.1240000000007</v>
      </c>
    </row>
    <row r="85" spans="1:31" x14ac:dyDescent="0.2">
      <c r="A85" t="s">
        <v>15</v>
      </c>
      <c r="B85" t="s">
        <v>31</v>
      </c>
      <c r="C85" t="s">
        <v>32</v>
      </c>
      <c r="D85" t="s">
        <v>133</v>
      </c>
      <c r="E85" t="s">
        <v>134</v>
      </c>
      <c r="F85" t="s">
        <v>167</v>
      </c>
      <c r="G85" t="s">
        <v>168</v>
      </c>
      <c r="I85" s="1">
        <v>5000</v>
      </c>
      <c r="K85" s="1">
        <v>0</v>
      </c>
      <c r="M85" s="1">
        <v>0</v>
      </c>
      <c r="O85" s="1">
        <v>0</v>
      </c>
      <c r="P85" s="1">
        <v>2711.7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2">
        <f t="shared" si="3"/>
        <v>2711.7</v>
      </c>
      <c r="AC85" s="12">
        <f t="shared" si="3"/>
        <v>5000</v>
      </c>
      <c r="AD85" s="12">
        <f t="shared" si="4"/>
        <v>7711.7</v>
      </c>
      <c r="AE85" s="15">
        <f t="shared" si="5"/>
        <v>771.17</v>
      </c>
    </row>
    <row r="86" spans="1:31" x14ac:dyDescent="0.2">
      <c r="A86" t="s">
        <v>15</v>
      </c>
      <c r="B86" t="s">
        <v>31</v>
      </c>
      <c r="C86" t="s">
        <v>32</v>
      </c>
      <c r="D86" t="s">
        <v>133</v>
      </c>
      <c r="E86" t="s">
        <v>134</v>
      </c>
      <c r="F86" t="s">
        <v>169</v>
      </c>
      <c r="G86" t="s">
        <v>170</v>
      </c>
      <c r="K86" s="1">
        <v>1847</v>
      </c>
      <c r="L86" s="1">
        <v>4262.8</v>
      </c>
      <c r="M86" s="1">
        <v>568.79999999999995</v>
      </c>
      <c r="N86" s="1">
        <v>2523.29</v>
      </c>
      <c r="O86" s="1">
        <v>0</v>
      </c>
      <c r="P86" s="1">
        <v>4939.09</v>
      </c>
      <c r="Q86" s="1">
        <v>0</v>
      </c>
      <c r="R86" s="1">
        <v>2523.29</v>
      </c>
      <c r="S86" s="1">
        <v>0</v>
      </c>
      <c r="T86" s="1">
        <v>2523.29</v>
      </c>
      <c r="U86" s="1">
        <v>0</v>
      </c>
      <c r="V86" s="1">
        <v>0</v>
      </c>
      <c r="W86" s="1">
        <v>0</v>
      </c>
      <c r="X86" s="1">
        <v>5046.58</v>
      </c>
      <c r="Y86" s="1">
        <v>0</v>
      </c>
      <c r="Z86" s="1">
        <v>2523.29</v>
      </c>
      <c r="AA86" s="1">
        <v>0</v>
      </c>
      <c r="AB86" s="12">
        <f t="shared" si="3"/>
        <v>24341.630000000005</v>
      </c>
      <c r="AC86" s="12">
        <f t="shared" si="3"/>
        <v>2415.8000000000002</v>
      </c>
      <c r="AD86" s="12">
        <f t="shared" si="4"/>
        <v>26757.430000000004</v>
      </c>
      <c r="AE86" s="15">
        <f t="shared" si="5"/>
        <v>2675.7430000000004</v>
      </c>
    </row>
    <row r="87" spans="1:31" x14ac:dyDescent="0.2">
      <c r="A87" t="s">
        <v>15</v>
      </c>
      <c r="B87" t="s">
        <v>31</v>
      </c>
      <c r="C87" t="s">
        <v>32</v>
      </c>
      <c r="D87" t="s">
        <v>133</v>
      </c>
      <c r="E87" t="s">
        <v>134</v>
      </c>
      <c r="F87" t="s">
        <v>171</v>
      </c>
      <c r="G87" t="s">
        <v>172</v>
      </c>
      <c r="H87" s="1">
        <v>10000</v>
      </c>
      <c r="I87" s="1">
        <v>361327.02</v>
      </c>
      <c r="J87" s="1">
        <v>21230</v>
      </c>
      <c r="K87" s="1">
        <v>142010.21</v>
      </c>
      <c r="L87" s="1">
        <v>71189.259999999995</v>
      </c>
      <c r="M87" s="1">
        <v>158600.28</v>
      </c>
      <c r="N87" s="1">
        <v>374847.06</v>
      </c>
      <c r="O87" s="1">
        <v>34465.56</v>
      </c>
      <c r="P87" s="1">
        <v>181729.26</v>
      </c>
      <c r="Q87" s="1">
        <v>19501.37</v>
      </c>
      <c r="R87" s="1">
        <v>212343.93</v>
      </c>
      <c r="S87" s="1">
        <v>11070.38</v>
      </c>
      <c r="T87" s="1">
        <v>135377.88</v>
      </c>
      <c r="U87" s="1">
        <v>17068.330000000002</v>
      </c>
      <c r="V87" s="1">
        <v>192677.41</v>
      </c>
      <c r="W87" s="1">
        <v>11310.96</v>
      </c>
      <c r="X87" s="1">
        <v>188851.7</v>
      </c>
      <c r="Y87" s="1">
        <v>619.38</v>
      </c>
      <c r="Z87" s="1">
        <v>112119.72</v>
      </c>
      <c r="AA87" s="1">
        <v>0</v>
      </c>
      <c r="AB87" s="12">
        <f t="shared" si="3"/>
        <v>1500366.22</v>
      </c>
      <c r="AC87" s="12">
        <f t="shared" si="3"/>
        <v>755973.49</v>
      </c>
      <c r="AD87" s="12">
        <f t="shared" si="4"/>
        <v>2256339.71</v>
      </c>
      <c r="AE87" s="15">
        <f t="shared" si="5"/>
        <v>225633.97099999999</v>
      </c>
    </row>
    <row r="88" spans="1:31" x14ac:dyDescent="0.2">
      <c r="A88" t="s">
        <v>15</v>
      </c>
      <c r="B88" t="s">
        <v>31</v>
      </c>
      <c r="C88" t="s">
        <v>32</v>
      </c>
      <c r="D88" t="s">
        <v>133</v>
      </c>
      <c r="E88" t="s">
        <v>134</v>
      </c>
      <c r="F88" t="s">
        <v>58</v>
      </c>
      <c r="G88" t="s">
        <v>173</v>
      </c>
      <c r="I88" s="1">
        <v>720</v>
      </c>
      <c r="K88" s="1">
        <v>0</v>
      </c>
      <c r="L88" s="1">
        <v>720</v>
      </c>
      <c r="M88" s="1">
        <v>0</v>
      </c>
      <c r="N88" s="1">
        <v>720</v>
      </c>
      <c r="O88" s="1">
        <v>0</v>
      </c>
      <c r="P88" s="1">
        <v>720</v>
      </c>
      <c r="Q88" s="1">
        <v>0</v>
      </c>
      <c r="R88" s="1">
        <v>0</v>
      </c>
      <c r="S88" s="1">
        <v>0</v>
      </c>
      <c r="T88" s="1">
        <v>1440</v>
      </c>
      <c r="U88" s="1">
        <v>0</v>
      </c>
      <c r="V88" s="1">
        <v>0</v>
      </c>
      <c r="W88" s="1">
        <v>0</v>
      </c>
      <c r="X88" s="1">
        <v>720</v>
      </c>
      <c r="Y88" s="1">
        <v>0</v>
      </c>
      <c r="Z88" s="1">
        <v>1488</v>
      </c>
      <c r="AA88" s="1">
        <v>0</v>
      </c>
      <c r="AB88" s="12">
        <f t="shared" si="3"/>
        <v>5808</v>
      </c>
      <c r="AC88" s="12">
        <f t="shared" si="3"/>
        <v>720</v>
      </c>
      <c r="AD88" s="12">
        <f t="shared" si="4"/>
        <v>6528</v>
      </c>
      <c r="AE88" s="15">
        <f t="shared" si="5"/>
        <v>652.79999999999995</v>
      </c>
    </row>
    <row r="89" spans="1:31" x14ac:dyDescent="0.2">
      <c r="A89" t="s">
        <v>15</v>
      </c>
      <c r="B89" t="s">
        <v>31</v>
      </c>
      <c r="C89" t="s">
        <v>32</v>
      </c>
      <c r="D89" t="s">
        <v>133</v>
      </c>
      <c r="E89" t="s">
        <v>134</v>
      </c>
      <c r="F89" t="s">
        <v>174</v>
      </c>
      <c r="G89" t="s">
        <v>175</v>
      </c>
      <c r="I89" s="1">
        <v>294</v>
      </c>
      <c r="K89" s="1">
        <v>0</v>
      </c>
      <c r="M89" s="1">
        <v>0</v>
      </c>
      <c r="O89" s="1">
        <v>0</v>
      </c>
      <c r="P89" s="1">
        <v>989.89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10155</v>
      </c>
      <c r="Y89" s="1">
        <v>0</v>
      </c>
      <c r="Z89" s="1">
        <v>0</v>
      </c>
      <c r="AA89" s="1">
        <v>0</v>
      </c>
      <c r="AB89" s="12">
        <f t="shared" si="3"/>
        <v>11144.89</v>
      </c>
      <c r="AC89" s="12">
        <f t="shared" si="3"/>
        <v>294</v>
      </c>
      <c r="AD89" s="12">
        <f t="shared" si="4"/>
        <v>11438.89</v>
      </c>
      <c r="AE89" s="15">
        <f t="shared" si="5"/>
        <v>1143.8889999999999</v>
      </c>
    </row>
    <row r="90" spans="1:31" x14ac:dyDescent="0.2">
      <c r="A90" t="s">
        <v>15</v>
      </c>
      <c r="B90" t="s">
        <v>31</v>
      </c>
      <c r="C90" t="s">
        <v>32</v>
      </c>
      <c r="D90" t="s">
        <v>133</v>
      </c>
      <c r="E90" t="s">
        <v>134</v>
      </c>
      <c r="F90" t="s">
        <v>176</v>
      </c>
      <c r="G90" t="s">
        <v>177</v>
      </c>
      <c r="I90" s="1">
        <v>286.2</v>
      </c>
      <c r="K90" s="1">
        <v>95.4</v>
      </c>
      <c r="M90" s="1">
        <v>95.4</v>
      </c>
      <c r="O90" s="1">
        <v>0</v>
      </c>
      <c r="Q90" s="1">
        <v>0</v>
      </c>
      <c r="S90" s="1">
        <v>190.8</v>
      </c>
      <c r="U90" s="1">
        <v>0</v>
      </c>
      <c r="V90" s="1">
        <v>152.63999999999999</v>
      </c>
      <c r="W90" s="1">
        <v>0</v>
      </c>
      <c r="X90" s="1">
        <v>0</v>
      </c>
      <c r="Y90" s="1">
        <v>95.4</v>
      </c>
      <c r="Z90" s="1">
        <v>95.4</v>
      </c>
      <c r="AA90" s="1">
        <v>95.4</v>
      </c>
      <c r="AB90" s="12">
        <f t="shared" si="3"/>
        <v>248.04</v>
      </c>
      <c r="AC90" s="12">
        <f t="shared" si="3"/>
        <v>858.59999999999991</v>
      </c>
      <c r="AD90" s="12">
        <f t="shared" si="4"/>
        <v>1106.6399999999999</v>
      </c>
      <c r="AE90" s="15">
        <f t="shared" si="5"/>
        <v>110.66399999999999</v>
      </c>
    </row>
    <row r="91" spans="1:31" x14ac:dyDescent="0.2">
      <c r="A91" t="s">
        <v>15</v>
      </c>
      <c r="B91" t="s">
        <v>31</v>
      </c>
      <c r="C91" t="s">
        <v>32</v>
      </c>
      <c r="D91" t="s">
        <v>133</v>
      </c>
      <c r="E91" t="s">
        <v>134</v>
      </c>
      <c r="F91" t="s">
        <v>178</v>
      </c>
      <c r="G91" t="s">
        <v>179</v>
      </c>
      <c r="I91" s="1">
        <v>114.48</v>
      </c>
      <c r="K91" s="1">
        <v>228.96</v>
      </c>
      <c r="M91" s="1">
        <v>133.56</v>
      </c>
      <c r="O91" s="1">
        <v>496.08</v>
      </c>
      <c r="Q91" s="1">
        <v>0</v>
      </c>
      <c r="S91" s="1">
        <v>0</v>
      </c>
      <c r="T91" s="1">
        <v>102.4</v>
      </c>
      <c r="U91" s="1">
        <v>546.32000000000005</v>
      </c>
      <c r="V91" s="1">
        <v>0</v>
      </c>
      <c r="W91" s="1">
        <v>152.63999999999999</v>
      </c>
      <c r="X91" s="1">
        <v>0</v>
      </c>
      <c r="Y91" s="1">
        <v>133.56</v>
      </c>
      <c r="Z91" s="1">
        <v>0</v>
      </c>
      <c r="AA91" s="1">
        <v>0</v>
      </c>
      <c r="AB91" s="12">
        <f t="shared" si="3"/>
        <v>102.4</v>
      </c>
      <c r="AC91" s="12">
        <f t="shared" si="3"/>
        <v>1805.6</v>
      </c>
      <c r="AD91" s="12">
        <f t="shared" si="4"/>
        <v>1908</v>
      </c>
      <c r="AE91" s="15">
        <f t="shared" si="5"/>
        <v>190.8</v>
      </c>
    </row>
    <row r="92" spans="1:31" x14ac:dyDescent="0.2">
      <c r="A92" t="s">
        <v>15</v>
      </c>
      <c r="B92" t="s">
        <v>31</v>
      </c>
      <c r="C92" t="s">
        <v>32</v>
      </c>
      <c r="D92" t="s">
        <v>133</v>
      </c>
      <c r="E92" t="s">
        <v>134</v>
      </c>
      <c r="F92" t="s">
        <v>180</v>
      </c>
      <c r="G92" t="s">
        <v>181</v>
      </c>
      <c r="H92" s="1">
        <v>533.92999999999995</v>
      </c>
      <c r="I92" s="1">
        <v>16558.86</v>
      </c>
      <c r="J92" s="1">
        <v>3394.48</v>
      </c>
      <c r="K92" s="1">
        <v>15716.75</v>
      </c>
      <c r="L92" s="1">
        <v>8502.16</v>
      </c>
      <c r="M92" s="1">
        <v>6166.97</v>
      </c>
      <c r="N92" s="1">
        <v>8423.59</v>
      </c>
      <c r="O92" s="1">
        <v>4287.6099999999997</v>
      </c>
      <c r="P92" s="1">
        <v>9743.17</v>
      </c>
      <c r="Q92" s="1">
        <v>6576.41</v>
      </c>
      <c r="R92" s="1">
        <v>16991.59</v>
      </c>
      <c r="S92" s="1">
        <v>2355.4899999999998</v>
      </c>
      <c r="T92" s="1">
        <v>11444.83</v>
      </c>
      <c r="U92" s="1">
        <v>953.23</v>
      </c>
      <c r="V92" s="1">
        <v>12638.76</v>
      </c>
      <c r="W92" s="1">
        <v>259.12</v>
      </c>
      <c r="X92" s="1">
        <v>21200.81</v>
      </c>
      <c r="Y92" s="1">
        <v>174.63</v>
      </c>
      <c r="Z92" s="1">
        <v>11175.19</v>
      </c>
      <c r="AA92" s="1">
        <v>152.21</v>
      </c>
      <c r="AB92" s="12">
        <f t="shared" si="3"/>
        <v>104048.51</v>
      </c>
      <c r="AC92" s="12">
        <f t="shared" si="3"/>
        <v>53201.280000000006</v>
      </c>
      <c r="AD92" s="12">
        <f t="shared" si="4"/>
        <v>157249.79</v>
      </c>
      <c r="AE92" s="15">
        <f t="shared" si="5"/>
        <v>15724.979000000001</v>
      </c>
    </row>
    <row r="93" spans="1:31" x14ac:dyDescent="0.2">
      <c r="A93" t="s">
        <v>15</v>
      </c>
      <c r="B93" t="s">
        <v>31</v>
      </c>
      <c r="C93" t="s">
        <v>32</v>
      </c>
      <c r="D93" t="s">
        <v>133</v>
      </c>
      <c r="E93" t="s">
        <v>134</v>
      </c>
      <c r="F93" t="s">
        <v>182</v>
      </c>
      <c r="G93" t="s">
        <v>183</v>
      </c>
      <c r="Z93" s="1">
        <v>220.41</v>
      </c>
      <c r="AB93" s="12">
        <f t="shared" si="3"/>
        <v>220.41</v>
      </c>
      <c r="AC93" s="12">
        <f t="shared" si="3"/>
        <v>0</v>
      </c>
      <c r="AD93" s="12">
        <f t="shared" si="4"/>
        <v>220.41</v>
      </c>
      <c r="AE93" s="15">
        <f t="shared" si="5"/>
        <v>22.041</v>
      </c>
    </row>
    <row r="94" spans="1:31" x14ac:dyDescent="0.2">
      <c r="A94" t="s">
        <v>15</v>
      </c>
      <c r="B94" t="s">
        <v>31</v>
      </c>
      <c r="C94" t="s">
        <v>32</v>
      </c>
      <c r="D94" t="s">
        <v>133</v>
      </c>
      <c r="E94" t="s">
        <v>134</v>
      </c>
      <c r="F94" t="s">
        <v>184</v>
      </c>
      <c r="G94" t="s">
        <v>185</v>
      </c>
      <c r="I94" s="1">
        <v>670.6</v>
      </c>
      <c r="J94" s="1">
        <v>9322.59</v>
      </c>
      <c r="K94" s="1">
        <v>45542.400000000001</v>
      </c>
      <c r="L94" s="1">
        <v>1269.43</v>
      </c>
      <c r="M94" s="1">
        <v>71297.440000000002</v>
      </c>
      <c r="N94" s="1">
        <v>6479.28</v>
      </c>
      <c r="O94" s="1">
        <v>5217.8</v>
      </c>
      <c r="P94" s="1">
        <v>257.7</v>
      </c>
      <c r="Q94" s="1">
        <v>351.3</v>
      </c>
      <c r="R94" s="1">
        <v>0</v>
      </c>
      <c r="S94" s="1">
        <v>3896</v>
      </c>
      <c r="T94" s="1">
        <v>0</v>
      </c>
      <c r="U94" s="1">
        <v>226.95</v>
      </c>
      <c r="V94" s="1">
        <v>0</v>
      </c>
      <c r="W94" s="1">
        <v>351.3</v>
      </c>
      <c r="X94" s="1">
        <v>0</v>
      </c>
      <c r="Y94" s="1">
        <v>7838.51</v>
      </c>
      <c r="Z94" s="1">
        <v>0</v>
      </c>
      <c r="AA94" s="1">
        <v>0</v>
      </c>
      <c r="AB94" s="12">
        <f t="shared" si="3"/>
        <v>17329</v>
      </c>
      <c r="AC94" s="12">
        <f t="shared" si="3"/>
        <v>135392.30000000002</v>
      </c>
      <c r="AD94" s="12">
        <f t="shared" si="4"/>
        <v>152721.30000000002</v>
      </c>
      <c r="AE94" s="15">
        <f t="shared" si="5"/>
        <v>15272.130000000001</v>
      </c>
    </row>
    <row r="95" spans="1:31" x14ac:dyDescent="0.2">
      <c r="A95" t="s">
        <v>15</v>
      </c>
      <c r="B95" t="s">
        <v>31</v>
      </c>
      <c r="C95" t="s">
        <v>32</v>
      </c>
      <c r="D95" t="s">
        <v>133</v>
      </c>
      <c r="E95" t="s">
        <v>134</v>
      </c>
      <c r="F95" t="s">
        <v>110</v>
      </c>
      <c r="G95" t="s">
        <v>123</v>
      </c>
      <c r="M95" s="1">
        <v>17500</v>
      </c>
      <c r="O95" s="1">
        <v>0</v>
      </c>
      <c r="Q95" s="1">
        <v>0</v>
      </c>
      <c r="S95" s="1">
        <v>0</v>
      </c>
      <c r="T95" s="1">
        <v>6393.56</v>
      </c>
      <c r="U95" s="1">
        <v>0</v>
      </c>
      <c r="V95" s="1">
        <v>17177</v>
      </c>
      <c r="W95" s="1">
        <v>0</v>
      </c>
      <c r="X95" s="1">
        <v>19180.7</v>
      </c>
      <c r="Y95" s="1">
        <v>0</v>
      </c>
      <c r="Z95" s="1">
        <v>0</v>
      </c>
      <c r="AA95" s="1">
        <v>0</v>
      </c>
      <c r="AB95" s="12">
        <f t="shared" si="3"/>
        <v>42751.26</v>
      </c>
      <c r="AC95" s="12">
        <f t="shared" si="3"/>
        <v>17500</v>
      </c>
      <c r="AD95" s="12">
        <f t="shared" si="4"/>
        <v>60251.26</v>
      </c>
      <c r="AE95" s="15">
        <f t="shared" si="5"/>
        <v>6025.1260000000002</v>
      </c>
    </row>
    <row r="96" spans="1:31" x14ac:dyDescent="0.2">
      <c r="A96" t="s">
        <v>15</v>
      </c>
      <c r="B96" t="s">
        <v>31</v>
      </c>
      <c r="C96" t="s">
        <v>32</v>
      </c>
      <c r="D96" t="s">
        <v>133</v>
      </c>
      <c r="E96" t="s">
        <v>134</v>
      </c>
      <c r="F96" t="s">
        <v>95</v>
      </c>
      <c r="G96" t="s">
        <v>186</v>
      </c>
      <c r="L96" s="1">
        <v>536.12</v>
      </c>
      <c r="N96" s="1">
        <v>0</v>
      </c>
      <c r="P96" s="1">
        <v>0</v>
      </c>
      <c r="R96" s="1">
        <v>0</v>
      </c>
      <c r="T96" s="1">
        <v>0</v>
      </c>
      <c r="V96" s="1">
        <v>0</v>
      </c>
      <c r="X96" s="1">
        <v>0</v>
      </c>
      <c r="Z96" s="1">
        <v>0</v>
      </c>
      <c r="AB96" s="12">
        <f t="shared" si="3"/>
        <v>536.12</v>
      </c>
      <c r="AC96" s="12">
        <f t="shared" si="3"/>
        <v>0</v>
      </c>
      <c r="AD96" s="12">
        <f t="shared" si="4"/>
        <v>536.12</v>
      </c>
      <c r="AE96" s="15">
        <f t="shared" si="5"/>
        <v>53.612000000000002</v>
      </c>
    </row>
    <row r="97" spans="1:31" x14ac:dyDescent="0.2">
      <c r="A97" t="s">
        <v>15</v>
      </c>
      <c r="B97" t="s">
        <v>31</v>
      </c>
      <c r="C97" t="s">
        <v>32</v>
      </c>
      <c r="D97" t="s">
        <v>133</v>
      </c>
      <c r="E97" t="s">
        <v>134</v>
      </c>
      <c r="F97" t="s">
        <v>187</v>
      </c>
      <c r="G97" t="s">
        <v>188</v>
      </c>
      <c r="H97" s="1">
        <v>16776.88</v>
      </c>
      <c r="I97" s="1">
        <v>48657.2</v>
      </c>
      <c r="J97" s="1">
        <v>21439.86</v>
      </c>
      <c r="K97" s="1">
        <v>45944.22</v>
      </c>
      <c r="L97" s="1">
        <v>8682.7000000000007</v>
      </c>
      <c r="M97" s="1">
        <v>40510.25</v>
      </c>
      <c r="N97" s="1">
        <v>81152.899999999994</v>
      </c>
      <c r="O97" s="1">
        <v>3260.3</v>
      </c>
      <c r="P97" s="1">
        <v>51335.21</v>
      </c>
      <c r="Q97" s="1">
        <v>7233.95</v>
      </c>
      <c r="R97" s="1">
        <v>83404.52</v>
      </c>
      <c r="S97" s="1">
        <v>3260.3</v>
      </c>
      <c r="T97" s="1">
        <v>66152.289999999994</v>
      </c>
      <c r="U97" s="1">
        <v>1802.74</v>
      </c>
      <c r="V97" s="1">
        <v>58966.6</v>
      </c>
      <c r="W97" s="1">
        <v>0</v>
      </c>
      <c r="X97" s="1">
        <v>68009.649999999994</v>
      </c>
      <c r="Y97" s="1">
        <v>0</v>
      </c>
      <c r="Z97" s="1">
        <v>74990.83</v>
      </c>
      <c r="AA97" s="1">
        <v>0</v>
      </c>
      <c r="AB97" s="12">
        <f t="shared" si="3"/>
        <v>530911.43999999994</v>
      </c>
      <c r="AC97" s="12">
        <f t="shared" si="3"/>
        <v>150668.95999999996</v>
      </c>
      <c r="AD97" s="12">
        <f t="shared" si="4"/>
        <v>681580.39999999991</v>
      </c>
      <c r="AE97" s="15">
        <f t="shared" si="5"/>
        <v>68158.039999999994</v>
      </c>
    </row>
    <row r="98" spans="1:31" x14ac:dyDescent="0.2">
      <c r="A98" t="s">
        <v>15</v>
      </c>
      <c r="B98" t="s">
        <v>31</v>
      </c>
      <c r="C98" t="s">
        <v>32</v>
      </c>
      <c r="D98" t="s">
        <v>189</v>
      </c>
      <c r="E98" t="s">
        <v>190</v>
      </c>
      <c r="F98" t="s">
        <v>191</v>
      </c>
      <c r="G98" t="s">
        <v>192</v>
      </c>
      <c r="I98" s="1">
        <v>12295.69</v>
      </c>
      <c r="J98" s="1">
        <v>5727.08</v>
      </c>
      <c r="K98" s="1">
        <v>15946.73</v>
      </c>
      <c r="L98" s="1">
        <v>8379.4599999999991</v>
      </c>
      <c r="M98" s="1">
        <v>8605.2900000000009</v>
      </c>
      <c r="N98" s="1">
        <v>15060.4</v>
      </c>
      <c r="O98" s="1">
        <v>1924.35</v>
      </c>
      <c r="P98" s="1">
        <v>15778.79</v>
      </c>
      <c r="Q98" s="1">
        <v>1205.96</v>
      </c>
      <c r="R98" s="1">
        <v>16984.75</v>
      </c>
      <c r="S98" s="1">
        <v>0</v>
      </c>
      <c r="T98" s="1">
        <v>16984.75</v>
      </c>
      <c r="U98" s="1">
        <v>0</v>
      </c>
      <c r="V98" s="1">
        <v>16829.75</v>
      </c>
      <c r="W98" s="1">
        <v>0</v>
      </c>
      <c r="X98" s="1">
        <v>13888.92</v>
      </c>
      <c r="Y98" s="1">
        <v>0</v>
      </c>
      <c r="Z98" s="1">
        <v>19770.580000000002</v>
      </c>
      <c r="AA98" s="1">
        <v>0</v>
      </c>
      <c r="AB98" s="12">
        <f t="shared" si="3"/>
        <v>129404.48</v>
      </c>
      <c r="AC98" s="12">
        <f t="shared" si="3"/>
        <v>39978.019999999997</v>
      </c>
      <c r="AD98" s="12">
        <f t="shared" si="4"/>
        <v>169382.5</v>
      </c>
      <c r="AE98" s="15">
        <f t="shared" si="5"/>
        <v>16938.25</v>
      </c>
    </row>
    <row r="99" spans="1:31" x14ac:dyDescent="0.2">
      <c r="A99" t="s">
        <v>15</v>
      </c>
      <c r="B99" t="s">
        <v>31</v>
      </c>
      <c r="C99" t="s">
        <v>32</v>
      </c>
      <c r="D99" t="s">
        <v>189</v>
      </c>
      <c r="E99" t="s">
        <v>190</v>
      </c>
      <c r="F99" t="s">
        <v>91</v>
      </c>
      <c r="G99" t="s">
        <v>193</v>
      </c>
      <c r="Q99" s="1">
        <v>6022.3</v>
      </c>
      <c r="S99" s="1">
        <v>5442.41</v>
      </c>
      <c r="U99" s="1">
        <v>5433.68</v>
      </c>
      <c r="V99" s="1">
        <v>4223.3900000000003</v>
      </c>
      <c r="W99" s="1">
        <v>1.61</v>
      </c>
      <c r="X99" s="1">
        <v>0</v>
      </c>
      <c r="Y99" s="1">
        <v>0</v>
      </c>
      <c r="Z99" s="1">
        <v>0</v>
      </c>
      <c r="AA99" s="1">
        <v>0</v>
      </c>
      <c r="AB99" s="12">
        <f t="shared" si="3"/>
        <v>4223.3900000000003</v>
      </c>
      <c r="AC99" s="12">
        <f t="shared" si="3"/>
        <v>16900</v>
      </c>
      <c r="AD99" s="12">
        <f t="shared" si="4"/>
        <v>21123.39</v>
      </c>
      <c r="AE99" s="15">
        <f t="shared" si="5"/>
        <v>2112.3389999999999</v>
      </c>
    </row>
    <row r="100" spans="1:31" x14ac:dyDescent="0.2">
      <c r="A100" t="s">
        <v>15</v>
      </c>
      <c r="B100" t="s">
        <v>31</v>
      </c>
      <c r="C100" t="s">
        <v>32</v>
      </c>
      <c r="D100" t="s">
        <v>189</v>
      </c>
      <c r="E100" t="s">
        <v>190</v>
      </c>
      <c r="F100" t="s">
        <v>106</v>
      </c>
      <c r="G100" t="s">
        <v>194</v>
      </c>
      <c r="I100" s="1">
        <v>768</v>
      </c>
      <c r="K100" s="1">
        <v>0</v>
      </c>
      <c r="M100" s="1">
        <v>0</v>
      </c>
      <c r="O100" s="1">
        <v>0</v>
      </c>
      <c r="Q100" s="1">
        <v>3405</v>
      </c>
      <c r="S100" s="1">
        <v>0</v>
      </c>
      <c r="U100" s="1">
        <v>0</v>
      </c>
      <c r="W100" s="1">
        <v>0</v>
      </c>
      <c r="Y100" s="1">
        <v>0</v>
      </c>
      <c r="AA100" s="1">
        <v>206</v>
      </c>
      <c r="AB100" s="12">
        <f t="shared" si="3"/>
        <v>0</v>
      </c>
      <c r="AC100" s="12">
        <f t="shared" si="3"/>
        <v>4379</v>
      </c>
      <c r="AD100" s="12">
        <f t="shared" si="4"/>
        <v>4379</v>
      </c>
      <c r="AE100" s="15">
        <f t="shared" si="5"/>
        <v>437.9</v>
      </c>
    </row>
    <row r="101" spans="1:31" x14ac:dyDescent="0.2">
      <c r="A101" t="s">
        <v>15</v>
      </c>
      <c r="B101" t="s">
        <v>31</v>
      </c>
      <c r="C101" t="s">
        <v>32</v>
      </c>
      <c r="D101" t="s">
        <v>189</v>
      </c>
      <c r="E101" t="s">
        <v>190</v>
      </c>
      <c r="F101" t="s">
        <v>56</v>
      </c>
      <c r="G101" t="s">
        <v>195</v>
      </c>
      <c r="I101" s="1">
        <v>81150.09</v>
      </c>
      <c r="K101" s="1">
        <v>40646.29</v>
      </c>
      <c r="M101" s="1">
        <v>40646.29</v>
      </c>
      <c r="N101" s="1">
        <v>646.29</v>
      </c>
      <c r="O101" s="1">
        <v>40000</v>
      </c>
      <c r="P101" s="1">
        <v>0</v>
      </c>
      <c r="Q101" s="1">
        <v>40000</v>
      </c>
      <c r="R101" s="1">
        <v>646.29</v>
      </c>
      <c r="S101" s="1">
        <v>0</v>
      </c>
      <c r="T101" s="1">
        <v>10299.27</v>
      </c>
      <c r="U101" s="1">
        <v>80000</v>
      </c>
      <c r="V101" s="1">
        <v>646.29</v>
      </c>
      <c r="W101" s="1">
        <v>40000</v>
      </c>
      <c r="X101" s="1">
        <v>45766.97</v>
      </c>
      <c r="Y101" s="1">
        <v>68102.649999999994</v>
      </c>
      <c r="Z101" s="1">
        <v>646.29</v>
      </c>
      <c r="AA101" s="1">
        <v>40000</v>
      </c>
      <c r="AB101" s="12">
        <f t="shared" si="3"/>
        <v>58651.4</v>
      </c>
      <c r="AC101" s="12">
        <f t="shared" si="3"/>
        <v>470545.32000000007</v>
      </c>
      <c r="AD101" s="12">
        <f t="shared" si="4"/>
        <v>529196.72000000009</v>
      </c>
      <c r="AE101" s="15">
        <f t="shared" si="5"/>
        <v>52919.672000000006</v>
      </c>
    </row>
    <row r="102" spans="1:31" x14ac:dyDescent="0.2">
      <c r="A102" t="s">
        <v>15</v>
      </c>
      <c r="B102" t="s">
        <v>31</v>
      </c>
      <c r="C102" t="s">
        <v>32</v>
      </c>
      <c r="D102" t="s">
        <v>189</v>
      </c>
      <c r="E102" t="s">
        <v>190</v>
      </c>
      <c r="F102" t="s">
        <v>66</v>
      </c>
      <c r="G102" t="s">
        <v>196</v>
      </c>
      <c r="J102" s="1">
        <v>2725</v>
      </c>
      <c r="K102" s="1">
        <v>3515</v>
      </c>
      <c r="L102" s="1">
        <v>7202.27</v>
      </c>
      <c r="M102" s="1">
        <v>3707.73</v>
      </c>
      <c r="N102" s="1">
        <v>1642.5</v>
      </c>
      <c r="O102" s="1">
        <v>6400</v>
      </c>
      <c r="P102" s="1">
        <v>1074.9100000000001</v>
      </c>
      <c r="Q102" s="1">
        <v>3518.09</v>
      </c>
      <c r="R102" s="1">
        <v>6258.81</v>
      </c>
      <c r="S102" s="1">
        <v>699.08</v>
      </c>
      <c r="T102" s="1">
        <v>9700.2000000000007</v>
      </c>
      <c r="U102" s="1">
        <v>0</v>
      </c>
      <c r="V102" s="1">
        <v>20971</v>
      </c>
      <c r="W102" s="1">
        <v>0</v>
      </c>
      <c r="X102" s="1">
        <v>50153</v>
      </c>
      <c r="Y102" s="1">
        <v>0</v>
      </c>
      <c r="Z102" s="1">
        <v>683</v>
      </c>
      <c r="AA102" s="1">
        <v>0</v>
      </c>
      <c r="AB102" s="12">
        <f t="shared" si="3"/>
        <v>100410.69</v>
      </c>
      <c r="AC102" s="12">
        <f t="shared" si="3"/>
        <v>17839.900000000001</v>
      </c>
      <c r="AD102" s="12">
        <f t="shared" si="4"/>
        <v>118250.59</v>
      </c>
      <c r="AE102" s="15">
        <f t="shared" si="5"/>
        <v>11825.058999999999</v>
      </c>
    </row>
    <row r="103" spans="1:31" x14ac:dyDescent="0.2">
      <c r="A103" t="s">
        <v>15</v>
      </c>
      <c r="B103" t="s">
        <v>31</v>
      </c>
      <c r="C103" t="s">
        <v>32</v>
      </c>
      <c r="D103" t="s">
        <v>189</v>
      </c>
      <c r="E103" t="s">
        <v>190</v>
      </c>
      <c r="F103" t="s">
        <v>68</v>
      </c>
      <c r="G103" t="s">
        <v>197</v>
      </c>
      <c r="I103" s="1">
        <v>23749.87</v>
      </c>
      <c r="J103" s="1">
        <v>295.14999999999998</v>
      </c>
      <c r="K103" s="1">
        <v>9155.64</v>
      </c>
      <c r="L103" s="1">
        <v>3364.76</v>
      </c>
      <c r="M103" s="1">
        <v>14704.5</v>
      </c>
      <c r="N103" s="1">
        <v>7156.74</v>
      </c>
      <c r="O103" s="1">
        <v>8763.2000000000007</v>
      </c>
      <c r="P103" s="1">
        <v>12782.62</v>
      </c>
      <c r="Q103" s="1">
        <v>2467.79</v>
      </c>
      <c r="R103" s="1">
        <v>1889.4</v>
      </c>
      <c r="S103" s="1">
        <v>190.89</v>
      </c>
      <c r="T103" s="1">
        <v>1344.05</v>
      </c>
      <c r="U103" s="1">
        <v>690.64</v>
      </c>
      <c r="V103" s="1">
        <v>925.4</v>
      </c>
      <c r="W103" s="1">
        <v>281.23</v>
      </c>
      <c r="X103" s="1">
        <v>2425.88</v>
      </c>
      <c r="Y103" s="1">
        <v>21.45</v>
      </c>
      <c r="Z103" s="1">
        <v>2088.6</v>
      </c>
      <c r="AA103" s="1">
        <v>927.57</v>
      </c>
      <c r="AB103" s="12">
        <f t="shared" si="3"/>
        <v>32272.600000000002</v>
      </c>
      <c r="AC103" s="12">
        <f t="shared" si="3"/>
        <v>60952.779999999992</v>
      </c>
      <c r="AD103" s="12">
        <f t="shared" si="4"/>
        <v>93225.37999999999</v>
      </c>
      <c r="AE103" s="15">
        <f t="shared" si="5"/>
        <v>9322.5379999999986</v>
      </c>
    </row>
    <row r="104" spans="1:31" x14ac:dyDescent="0.2">
      <c r="A104" t="s">
        <v>15</v>
      </c>
      <c r="B104" t="s">
        <v>31</v>
      </c>
      <c r="C104" t="s">
        <v>32</v>
      </c>
      <c r="D104" t="s">
        <v>189</v>
      </c>
      <c r="E104" t="s">
        <v>190</v>
      </c>
      <c r="F104" t="s">
        <v>35</v>
      </c>
      <c r="G104" t="s">
        <v>198</v>
      </c>
      <c r="I104" s="1">
        <v>6080.69</v>
      </c>
      <c r="J104" s="1">
        <v>4804.2</v>
      </c>
      <c r="K104" s="1">
        <v>1707.49</v>
      </c>
      <c r="L104" s="1">
        <v>9305.2099999999991</v>
      </c>
      <c r="M104" s="1">
        <v>245.62</v>
      </c>
      <c r="N104" s="1">
        <v>7410.4</v>
      </c>
      <c r="O104" s="1">
        <v>380.19</v>
      </c>
      <c r="P104" s="1">
        <v>6501</v>
      </c>
      <c r="Q104" s="1">
        <v>0</v>
      </c>
      <c r="R104" s="1">
        <v>8012.63</v>
      </c>
      <c r="S104" s="1">
        <v>0</v>
      </c>
      <c r="T104" s="1">
        <v>5684.9</v>
      </c>
      <c r="U104" s="1">
        <v>0</v>
      </c>
      <c r="V104" s="1">
        <v>6522.98</v>
      </c>
      <c r="W104" s="1">
        <v>0</v>
      </c>
      <c r="X104" s="1">
        <v>8097.96</v>
      </c>
      <c r="Y104" s="1">
        <v>0</v>
      </c>
      <c r="Z104" s="1">
        <v>5169.91</v>
      </c>
      <c r="AA104" s="1">
        <v>0</v>
      </c>
      <c r="AB104" s="12">
        <f t="shared" si="3"/>
        <v>61509.189999999988</v>
      </c>
      <c r="AC104" s="12">
        <f t="shared" si="3"/>
        <v>8413.99</v>
      </c>
      <c r="AD104" s="12">
        <f t="shared" si="4"/>
        <v>69923.179999999993</v>
      </c>
      <c r="AE104" s="15">
        <f t="shared" si="5"/>
        <v>6992.3179999999993</v>
      </c>
    </row>
    <row r="105" spans="1:31" x14ac:dyDescent="0.2">
      <c r="A105" t="s">
        <v>15</v>
      </c>
      <c r="B105" t="s">
        <v>31</v>
      </c>
      <c r="C105" t="s">
        <v>32</v>
      </c>
      <c r="D105" t="s">
        <v>199</v>
      </c>
      <c r="E105" t="s">
        <v>26</v>
      </c>
      <c r="F105" t="s">
        <v>58</v>
      </c>
      <c r="G105" t="s">
        <v>200</v>
      </c>
      <c r="H105" s="1">
        <v>765.78</v>
      </c>
      <c r="J105" s="1">
        <v>0</v>
      </c>
      <c r="L105" s="1">
        <v>1013.37</v>
      </c>
      <c r="N105" s="1">
        <v>0</v>
      </c>
      <c r="P105" s="1">
        <v>490.33</v>
      </c>
      <c r="R105" s="1">
        <v>0</v>
      </c>
      <c r="T105" s="1">
        <v>0</v>
      </c>
      <c r="V105" s="1">
        <v>0</v>
      </c>
      <c r="X105" s="1">
        <v>0</v>
      </c>
      <c r="Z105" s="1">
        <v>0</v>
      </c>
      <c r="AB105" s="12">
        <f t="shared" si="3"/>
        <v>2269.48</v>
      </c>
      <c r="AC105" s="12">
        <f t="shared" si="3"/>
        <v>0</v>
      </c>
      <c r="AD105" s="12">
        <f t="shared" si="4"/>
        <v>2269.48</v>
      </c>
      <c r="AE105" s="15">
        <f t="shared" si="5"/>
        <v>226.94800000000001</v>
      </c>
    </row>
    <row r="106" spans="1:31" x14ac:dyDescent="0.2">
      <c r="A106" t="s">
        <v>15</v>
      </c>
      <c r="B106" t="s">
        <v>31</v>
      </c>
      <c r="C106" t="s">
        <v>32</v>
      </c>
      <c r="D106" t="s">
        <v>199</v>
      </c>
      <c r="E106" t="s">
        <v>26</v>
      </c>
      <c r="F106" t="s">
        <v>70</v>
      </c>
      <c r="G106" t="s">
        <v>201</v>
      </c>
      <c r="I106" s="1">
        <v>3526.32</v>
      </c>
      <c r="J106" s="1">
        <v>2970.79</v>
      </c>
      <c r="K106" s="1">
        <v>489.66</v>
      </c>
      <c r="L106" s="1">
        <v>2648.49</v>
      </c>
      <c r="M106" s="1">
        <v>1921.81</v>
      </c>
      <c r="N106" s="1">
        <v>3005.19</v>
      </c>
      <c r="O106" s="1">
        <v>699.03</v>
      </c>
      <c r="P106" s="1">
        <v>3455.58</v>
      </c>
      <c r="Q106" s="1">
        <v>922.77</v>
      </c>
      <c r="R106" s="1">
        <v>3565.87</v>
      </c>
      <c r="S106" s="1">
        <v>372.68</v>
      </c>
      <c r="T106" s="1">
        <v>3923.44</v>
      </c>
      <c r="U106" s="1">
        <v>605.03</v>
      </c>
      <c r="V106" s="1">
        <v>3542.18</v>
      </c>
      <c r="W106" s="1">
        <v>398.31</v>
      </c>
      <c r="X106" s="1">
        <v>4338</v>
      </c>
      <c r="Y106" s="1">
        <v>263.33999999999997</v>
      </c>
      <c r="Z106" s="1">
        <v>3409.47</v>
      </c>
      <c r="AA106" s="1">
        <v>32.42</v>
      </c>
      <c r="AB106" s="12">
        <f t="shared" si="3"/>
        <v>30859.01</v>
      </c>
      <c r="AC106" s="12">
        <f t="shared" si="3"/>
        <v>9231.3700000000008</v>
      </c>
      <c r="AD106" s="12">
        <f t="shared" si="4"/>
        <v>40090.379999999997</v>
      </c>
      <c r="AE106" s="15">
        <f t="shared" si="5"/>
        <v>4009.0379999999996</v>
      </c>
    </row>
    <row r="107" spans="1:31" x14ac:dyDescent="0.2">
      <c r="A107" t="s">
        <v>15</v>
      </c>
      <c r="B107" t="s">
        <v>31</v>
      </c>
      <c r="C107" t="s">
        <v>32</v>
      </c>
      <c r="D107" t="s">
        <v>199</v>
      </c>
      <c r="E107" t="s">
        <v>26</v>
      </c>
      <c r="F107" t="s">
        <v>66</v>
      </c>
      <c r="G107" t="s">
        <v>202</v>
      </c>
      <c r="H107" s="1">
        <v>51.99</v>
      </c>
      <c r="J107" s="1">
        <v>22.01</v>
      </c>
      <c r="L107" s="1">
        <v>9.8800000000000008</v>
      </c>
      <c r="N107" s="1">
        <v>69.67</v>
      </c>
      <c r="P107" s="1">
        <v>17.75</v>
      </c>
      <c r="R107" s="1">
        <v>0</v>
      </c>
      <c r="T107" s="1">
        <v>0</v>
      </c>
      <c r="V107" s="1">
        <v>14.83</v>
      </c>
      <c r="X107" s="1">
        <v>24.8</v>
      </c>
      <c r="Z107" s="1">
        <v>0</v>
      </c>
      <c r="AB107" s="12">
        <f t="shared" si="3"/>
        <v>210.93000000000004</v>
      </c>
      <c r="AC107" s="12">
        <f t="shared" si="3"/>
        <v>0</v>
      </c>
      <c r="AD107" s="12">
        <f t="shared" si="4"/>
        <v>210.93000000000004</v>
      </c>
      <c r="AE107" s="15">
        <f t="shared" si="5"/>
        <v>21.093000000000004</v>
      </c>
    </row>
    <row r="108" spans="1:31" x14ac:dyDescent="0.2">
      <c r="A108" t="s">
        <v>15</v>
      </c>
      <c r="B108" t="s">
        <v>31</v>
      </c>
      <c r="C108" t="s">
        <v>32</v>
      </c>
      <c r="D108" t="s">
        <v>199</v>
      </c>
      <c r="E108" t="s">
        <v>26</v>
      </c>
      <c r="F108" t="s">
        <v>68</v>
      </c>
      <c r="G108" t="s">
        <v>203</v>
      </c>
      <c r="H108" s="1">
        <v>132.05000000000001</v>
      </c>
      <c r="J108" s="1">
        <v>0</v>
      </c>
      <c r="L108" s="1">
        <v>82.18</v>
      </c>
      <c r="N108" s="1">
        <v>82.3</v>
      </c>
      <c r="P108" s="1">
        <v>238.08</v>
      </c>
      <c r="R108" s="1">
        <v>46.09</v>
      </c>
      <c r="T108" s="1">
        <v>0</v>
      </c>
      <c r="V108" s="1">
        <v>28.26</v>
      </c>
      <c r="X108" s="1">
        <v>41.68</v>
      </c>
      <c r="Z108" s="1">
        <v>67.81</v>
      </c>
      <c r="AB108" s="12">
        <f t="shared" si="3"/>
        <v>718.45</v>
      </c>
      <c r="AC108" s="12">
        <f t="shared" si="3"/>
        <v>0</v>
      </c>
      <c r="AD108" s="12">
        <f t="shared" si="4"/>
        <v>718.45</v>
      </c>
      <c r="AE108" s="15">
        <f t="shared" si="5"/>
        <v>71.844999999999999</v>
      </c>
    </row>
    <row r="109" spans="1:31" x14ac:dyDescent="0.2">
      <c r="A109" t="s">
        <v>15</v>
      </c>
      <c r="B109" t="s">
        <v>31</v>
      </c>
      <c r="C109" t="s">
        <v>32</v>
      </c>
      <c r="D109" t="s">
        <v>199</v>
      </c>
      <c r="E109" t="s">
        <v>26</v>
      </c>
      <c r="F109" t="s">
        <v>91</v>
      </c>
      <c r="G109" t="s">
        <v>204</v>
      </c>
      <c r="N109" s="1">
        <v>726.71</v>
      </c>
      <c r="P109" s="1">
        <v>350.02</v>
      </c>
      <c r="R109" s="1">
        <v>22.95</v>
      </c>
      <c r="T109" s="1">
        <v>0</v>
      </c>
      <c r="V109" s="1">
        <v>33.840000000000003</v>
      </c>
      <c r="X109" s="1">
        <v>534.33000000000004</v>
      </c>
      <c r="Z109" s="1">
        <v>660.07</v>
      </c>
      <c r="AB109" s="12">
        <f t="shared" si="3"/>
        <v>2327.92</v>
      </c>
      <c r="AC109" s="12">
        <f t="shared" si="3"/>
        <v>0</v>
      </c>
      <c r="AD109" s="12">
        <f t="shared" si="4"/>
        <v>2327.92</v>
      </c>
      <c r="AE109" s="15">
        <f t="shared" si="5"/>
        <v>232.792</v>
      </c>
    </row>
    <row r="110" spans="1:31" x14ac:dyDescent="0.2">
      <c r="A110" t="s">
        <v>15</v>
      </c>
      <c r="B110" t="s">
        <v>31</v>
      </c>
      <c r="C110" t="s">
        <v>32</v>
      </c>
      <c r="D110" t="s">
        <v>199</v>
      </c>
      <c r="E110" t="s">
        <v>26</v>
      </c>
      <c r="F110" t="s">
        <v>87</v>
      </c>
      <c r="G110" t="s">
        <v>205</v>
      </c>
      <c r="H110" s="1">
        <v>434.5</v>
      </c>
      <c r="J110" s="1">
        <v>5715.93</v>
      </c>
      <c r="L110" s="1">
        <v>1665.92</v>
      </c>
      <c r="N110" s="1">
        <v>8573.57</v>
      </c>
      <c r="P110" s="1">
        <v>18.3</v>
      </c>
      <c r="R110" s="1">
        <v>20.059999999999999</v>
      </c>
      <c r="T110" s="1">
        <v>6740.32</v>
      </c>
      <c r="V110" s="1">
        <v>174.74</v>
      </c>
      <c r="X110" s="1">
        <v>2351.5100000000002</v>
      </c>
      <c r="Z110" s="1">
        <v>1092.1199999999999</v>
      </c>
      <c r="AB110" s="12">
        <f t="shared" si="3"/>
        <v>26786.969999999998</v>
      </c>
      <c r="AC110" s="12">
        <f t="shared" si="3"/>
        <v>0</v>
      </c>
      <c r="AD110" s="12">
        <f t="shared" si="4"/>
        <v>26786.969999999998</v>
      </c>
      <c r="AE110" s="15">
        <f t="shared" si="5"/>
        <v>2678.6969999999997</v>
      </c>
    </row>
    <row r="111" spans="1:31" x14ac:dyDescent="0.2">
      <c r="A111" t="s">
        <v>15</v>
      </c>
      <c r="B111" t="s">
        <v>31</v>
      </c>
      <c r="C111" t="s">
        <v>32</v>
      </c>
      <c r="D111" t="s">
        <v>206</v>
      </c>
      <c r="E111" t="s">
        <v>207</v>
      </c>
      <c r="F111" t="s">
        <v>41</v>
      </c>
      <c r="G111" t="s">
        <v>208</v>
      </c>
      <c r="L111" s="1">
        <v>8995.33</v>
      </c>
      <c r="N111" s="1">
        <v>5404.84</v>
      </c>
      <c r="P111" s="1">
        <v>5250.32</v>
      </c>
      <c r="R111" s="1">
        <v>6871.94</v>
      </c>
      <c r="T111" s="1">
        <v>5250.32</v>
      </c>
      <c r="V111" s="1">
        <v>10726.49</v>
      </c>
      <c r="X111" s="1">
        <v>21069.63</v>
      </c>
      <c r="Z111" s="1">
        <v>2159.1</v>
      </c>
      <c r="AB111" s="12">
        <f t="shared" si="3"/>
        <v>65727.97</v>
      </c>
      <c r="AC111" s="12">
        <f t="shared" si="3"/>
        <v>0</v>
      </c>
      <c r="AD111" s="12">
        <f t="shared" si="4"/>
        <v>65727.97</v>
      </c>
      <c r="AE111" s="15">
        <f t="shared" si="5"/>
        <v>6572.7970000000005</v>
      </c>
    </row>
    <row r="112" spans="1:31" x14ac:dyDescent="0.2">
      <c r="A112" t="s">
        <v>15</v>
      </c>
      <c r="B112" t="s">
        <v>31</v>
      </c>
      <c r="C112" t="s">
        <v>32</v>
      </c>
      <c r="D112" t="s">
        <v>209</v>
      </c>
      <c r="E112" t="s">
        <v>210</v>
      </c>
      <c r="F112" t="s">
        <v>151</v>
      </c>
      <c r="G112" t="s">
        <v>44</v>
      </c>
      <c r="H112" s="1">
        <v>3937.74</v>
      </c>
      <c r="J112" s="1">
        <v>0</v>
      </c>
      <c r="L112" s="1">
        <v>0</v>
      </c>
      <c r="N112" s="1">
        <v>0</v>
      </c>
      <c r="P112" s="1">
        <v>0</v>
      </c>
      <c r="R112" s="1">
        <v>0</v>
      </c>
      <c r="T112" s="1">
        <v>0</v>
      </c>
      <c r="V112" s="1">
        <v>0</v>
      </c>
      <c r="X112" s="1">
        <v>0</v>
      </c>
      <c r="Z112" s="1">
        <v>0</v>
      </c>
      <c r="AB112" s="12">
        <f t="shared" si="3"/>
        <v>3937.74</v>
      </c>
      <c r="AC112" s="12">
        <f t="shared" si="3"/>
        <v>0</v>
      </c>
      <c r="AD112" s="12">
        <f t="shared" si="4"/>
        <v>3937.74</v>
      </c>
      <c r="AE112" s="15">
        <f t="shared" si="5"/>
        <v>393.774</v>
      </c>
    </row>
    <row r="113" spans="1:31" x14ac:dyDescent="0.2">
      <c r="A113" t="s">
        <v>15</v>
      </c>
      <c r="B113" t="s">
        <v>31</v>
      </c>
      <c r="C113" t="s">
        <v>32</v>
      </c>
      <c r="D113" t="s">
        <v>209</v>
      </c>
      <c r="E113" t="s">
        <v>210</v>
      </c>
      <c r="F113" t="s">
        <v>176</v>
      </c>
      <c r="G113" t="s">
        <v>47</v>
      </c>
      <c r="R113" s="1">
        <v>2108.56</v>
      </c>
      <c r="T113" s="1">
        <v>0</v>
      </c>
      <c r="V113" s="1">
        <v>0</v>
      </c>
      <c r="X113" s="1">
        <v>0</v>
      </c>
      <c r="Z113" s="1">
        <v>0</v>
      </c>
      <c r="AB113" s="12">
        <f t="shared" si="3"/>
        <v>2108.56</v>
      </c>
      <c r="AC113" s="12">
        <f t="shared" si="3"/>
        <v>0</v>
      </c>
      <c r="AD113" s="12">
        <f t="shared" si="4"/>
        <v>2108.56</v>
      </c>
      <c r="AE113" s="15">
        <f t="shared" si="5"/>
        <v>210.85599999999999</v>
      </c>
    </row>
    <row r="114" spans="1:31" x14ac:dyDescent="0.2">
      <c r="A114" t="s">
        <v>15</v>
      </c>
      <c r="B114" t="s">
        <v>31</v>
      </c>
      <c r="C114" t="s">
        <v>32</v>
      </c>
      <c r="D114" t="s">
        <v>209</v>
      </c>
      <c r="E114" t="s">
        <v>210</v>
      </c>
      <c r="F114" t="s">
        <v>83</v>
      </c>
      <c r="G114" t="s">
        <v>115</v>
      </c>
      <c r="J114" s="1">
        <v>63257.3</v>
      </c>
      <c r="L114" s="1">
        <v>406.26</v>
      </c>
      <c r="N114" s="1">
        <v>0</v>
      </c>
      <c r="P114" s="1">
        <v>2019</v>
      </c>
      <c r="R114" s="1">
        <v>0</v>
      </c>
      <c r="T114" s="1">
        <v>0</v>
      </c>
      <c r="V114" s="1">
        <v>0</v>
      </c>
      <c r="X114" s="1">
        <v>0</v>
      </c>
      <c r="Z114" s="1">
        <v>0</v>
      </c>
      <c r="AB114" s="12">
        <f t="shared" si="3"/>
        <v>65682.559999999998</v>
      </c>
      <c r="AC114" s="12">
        <f t="shared" si="3"/>
        <v>0</v>
      </c>
      <c r="AD114" s="12">
        <f t="shared" si="4"/>
        <v>65682.559999999998</v>
      </c>
      <c r="AE114" s="15">
        <f t="shared" si="5"/>
        <v>6568.2559999999994</v>
      </c>
    </row>
    <row r="115" spans="1:31" x14ac:dyDescent="0.2">
      <c r="A115" t="s">
        <v>15</v>
      </c>
      <c r="B115" t="s">
        <v>31</v>
      </c>
      <c r="C115" t="s">
        <v>32</v>
      </c>
      <c r="D115" t="s">
        <v>209</v>
      </c>
      <c r="E115" t="s">
        <v>210</v>
      </c>
      <c r="F115" t="s">
        <v>211</v>
      </c>
      <c r="G115" t="s">
        <v>212</v>
      </c>
      <c r="L115" s="1">
        <v>1449</v>
      </c>
      <c r="N115" s="1">
        <v>0</v>
      </c>
      <c r="P115" s="1">
        <v>783.09</v>
      </c>
      <c r="R115" s="1">
        <v>0</v>
      </c>
      <c r="T115" s="1">
        <v>0</v>
      </c>
      <c r="V115" s="1">
        <v>0</v>
      </c>
      <c r="X115" s="1">
        <v>0</v>
      </c>
      <c r="Z115" s="1">
        <v>176.54</v>
      </c>
      <c r="AB115" s="12">
        <f t="shared" si="3"/>
        <v>2408.63</v>
      </c>
      <c r="AC115" s="12">
        <f t="shared" si="3"/>
        <v>0</v>
      </c>
      <c r="AD115" s="12">
        <f t="shared" si="4"/>
        <v>2408.63</v>
      </c>
      <c r="AE115" s="15">
        <f t="shared" si="5"/>
        <v>240.863</v>
      </c>
    </row>
    <row r="116" spans="1:31" x14ac:dyDescent="0.2">
      <c r="A116" t="s">
        <v>15</v>
      </c>
      <c r="B116" t="s">
        <v>31</v>
      </c>
      <c r="C116" t="s">
        <v>32</v>
      </c>
      <c r="D116" t="s">
        <v>29</v>
      </c>
      <c r="E116" t="s">
        <v>30</v>
      </c>
      <c r="F116" t="s">
        <v>110</v>
      </c>
      <c r="G116" t="s">
        <v>213</v>
      </c>
      <c r="Z116" s="1">
        <v>59047.21</v>
      </c>
      <c r="AB116" s="12">
        <f t="shared" si="3"/>
        <v>59047.21</v>
      </c>
      <c r="AC116" s="12">
        <f t="shared" si="3"/>
        <v>0</v>
      </c>
      <c r="AD116" s="12">
        <f t="shared" si="4"/>
        <v>59047.21</v>
      </c>
      <c r="AE116" s="15">
        <f t="shared" si="5"/>
        <v>5904.7209999999995</v>
      </c>
    </row>
    <row r="117" spans="1:31" x14ac:dyDescent="0.2">
      <c r="A117" t="s">
        <v>15</v>
      </c>
      <c r="B117" t="s">
        <v>31</v>
      </c>
      <c r="C117" t="s">
        <v>32</v>
      </c>
      <c r="D117" t="s">
        <v>29</v>
      </c>
      <c r="E117" t="s">
        <v>30</v>
      </c>
      <c r="F117" t="s">
        <v>35</v>
      </c>
      <c r="G117" t="s">
        <v>214</v>
      </c>
      <c r="J117" s="1">
        <v>1022.7</v>
      </c>
      <c r="L117" s="1">
        <v>917.6</v>
      </c>
      <c r="N117" s="1">
        <v>0</v>
      </c>
      <c r="P117" s="1">
        <v>0</v>
      </c>
      <c r="R117" s="1">
        <v>0</v>
      </c>
      <c r="T117" s="1">
        <v>0</v>
      </c>
      <c r="V117" s="1">
        <v>0</v>
      </c>
      <c r="X117" s="1">
        <v>0</v>
      </c>
      <c r="Z117" s="1">
        <v>433.12</v>
      </c>
      <c r="AB117" s="12">
        <f t="shared" si="3"/>
        <v>2373.42</v>
      </c>
      <c r="AC117" s="12">
        <f t="shared" si="3"/>
        <v>0</v>
      </c>
      <c r="AD117" s="12">
        <f t="shared" si="4"/>
        <v>2373.42</v>
      </c>
      <c r="AE117" s="15">
        <f t="shared" si="5"/>
        <v>237.34200000000001</v>
      </c>
    </row>
    <row r="118" spans="1:31" x14ac:dyDescent="0.2">
      <c r="A118" t="s">
        <v>15</v>
      </c>
      <c r="B118" t="s">
        <v>31</v>
      </c>
      <c r="C118" t="s">
        <v>32</v>
      </c>
      <c r="D118" t="s">
        <v>29</v>
      </c>
      <c r="E118" t="s">
        <v>30</v>
      </c>
      <c r="F118" t="s">
        <v>116</v>
      </c>
      <c r="G118" t="s">
        <v>215</v>
      </c>
      <c r="L118" s="1">
        <v>321.55</v>
      </c>
      <c r="N118" s="1">
        <v>105.3</v>
      </c>
      <c r="P118" s="1">
        <v>420</v>
      </c>
      <c r="R118" s="1">
        <v>0</v>
      </c>
      <c r="T118" s="1">
        <v>105.3</v>
      </c>
      <c r="V118" s="1">
        <v>41.8</v>
      </c>
      <c r="X118" s="1">
        <v>0</v>
      </c>
      <c r="Z118" s="1">
        <v>895</v>
      </c>
      <c r="AB118" s="12">
        <f t="shared" si="3"/>
        <v>1888.9499999999998</v>
      </c>
      <c r="AC118" s="12">
        <f t="shared" si="3"/>
        <v>0</v>
      </c>
      <c r="AD118" s="12">
        <f t="shared" si="4"/>
        <v>1888.9499999999998</v>
      </c>
      <c r="AE118" s="15">
        <f t="shared" si="5"/>
        <v>188.89499999999998</v>
      </c>
    </row>
    <row r="119" spans="1:31" x14ac:dyDescent="0.2">
      <c r="A119" t="s">
        <v>15</v>
      </c>
      <c r="B119" t="s">
        <v>31</v>
      </c>
      <c r="C119" t="s">
        <v>32</v>
      </c>
      <c r="D119" t="s">
        <v>216</v>
      </c>
      <c r="E119" t="s">
        <v>217</v>
      </c>
      <c r="F119" t="s">
        <v>165</v>
      </c>
      <c r="G119" t="s">
        <v>166</v>
      </c>
      <c r="M119" s="1">
        <v>627.76</v>
      </c>
      <c r="O119" s="1">
        <v>0</v>
      </c>
      <c r="Q119" s="1">
        <v>0</v>
      </c>
      <c r="S119" s="1">
        <v>0</v>
      </c>
      <c r="U119" s="1">
        <v>0</v>
      </c>
      <c r="W119" s="1">
        <v>0</v>
      </c>
      <c r="Y119" s="1">
        <v>0</v>
      </c>
      <c r="AA119" s="1">
        <v>0</v>
      </c>
      <c r="AB119" s="12">
        <f t="shared" si="3"/>
        <v>0</v>
      </c>
      <c r="AC119" s="12">
        <f t="shared" si="3"/>
        <v>627.76</v>
      </c>
      <c r="AD119" s="12">
        <f t="shared" si="4"/>
        <v>627.76</v>
      </c>
      <c r="AE119" s="15">
        <f t="shared" si="5"/>
        <v>62.775999999999996</v>
      </c>
    </row>
    <row r="120" spans="1:31" x14ac:dyDescent="0.2">
      <c r="A120" t="s">
        <v>15</v>
      </c>
      <c r="B120" t="s">
        <v>31</v>
      </c>
      <c r="C120" t="s">
        <v>32</v>
      </c>
      <c r="D120" t="s">
        <v>216</v>
      </c>
      <c r="E120" t="s">
        <v>217</v>
      </c>
      <c r="F120" t="s">
        <v>178</v>
      </c>
      <c r="G120" t="s">
        <v>179</v>
      </c>
      <c r="H120" s="1">
        <v>15865.2</v>
      </c>
      <c r="I120" s="1">
        <v>1119.1400000000001</v>
      </c>
      <c r="J120" s="1">
        <v>0</v>
      </c>
      <c r="K120" s="1">
        <v>11244.81</v>
      </c>
      <c r="L120" s="1">
        <v>691.21</v>
      </c>
      <c r="M120" s="1">
        <v>740.41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784.08</v>
      </c>
      <c r="W120" s="1">
        <v>0</v>
      </c>
      <c r="X120" s="1">
        <v>462.42</v>
      </c>
      <c r="Y120" s="1">
        <v>0</v>
      </c>
      <c r="Z120" s="1">
        <v>0</v>
      </c>
      <c r="AA120" s="1">
        <v>0</v>
      </c>
      <c r="AB120" s="12">
        <f t="shared" si="3"/>
        <v>17802.91</v>
      </c>
      <c r="AC120" s="12">
        <f t="shared" si="3"/>
        <v>13104.359999999999</v>
      </c>
      <c r="AD120" s="12">
        <f t="shared" si="4"/>
        <v>30907.269999999997</v>
      </c>
      <c r="AE120" s="15">
        <f t="shared" si="5"/>
        <v>3090.7269999999999</v>
      </c>
    </row>
    <row r="121" spans="1:31" x14ac:dyDescent="0.2">
      <c r="A121" t="s">
        <v>15</v>
      </c>
      <c r="B121" t="s">
        <v>31</v>
      </c>
      <c r="C121" t="s">
        <v>32</v>
      </c>
      <c r="D121" t="s">
        <v>218</v>
      </c>
      <c r="E121" t="s">
        <v>219</v>
      </c>
      <c r="F121" t="s">
        <v>66</v>
      </c>
      <c r="G121" t="s">
        <v>202</v>
      </c>
      <c r="I121" s="1">
        <v>155.21</v>
      </c>
      <c r="J121" s="1">
        <v>28.53</v>
      </c>
      <c r="K121" s="1">
        <v>89.83</v>
      </c>
      <c r="L121" s="1">
        <v>15.76</v>
      </c>
      <c r="M121" s="1">
        <v>14.99</v>
      </c>
      <c r="N121" s="1">
        <v>69.48</v>
      </c>
      <c r="O121" s="1">
        <v>41.11</v>
      </c>
      <c r="P121" s="1">
        <v>0</v>
      </c>
      <c r="Q121" s="1">
        <v>0</v>
      </c>
      <c r="R121" s="1">
        <v>62.1</v>
      </c>
      <c r="S121" s="1">
        <v>15.74</v>
      </c>
      <c r="T121" s="1">
        <v>325.91000000000003</v>
      </c>
      <c r="U121" s="1">
        <v>0.06</v>
      </c>
      <c r="V121" s="1">
        <v>331.88</v>
      </c>
      <c r="W121" s="1">
        <v>0</v>
      </c>
      <c r="X121" s="1">
        <v>364.2</v>
      </c>
      <c r="Y121" s="1">
        <v>0</v>
      </c>
      <c r="Z121" s="1">
        <v>2009.43</v>
      </c>
      <c r="AA121" s="1">
        <v>0</v>
      </c>
      <c r="AB121" s="12">
        <f t="shared" si="3"/>
        <v>3207.29</v>
      </c>
      <c r="AC121" s="12">
        <f t="shared" si="3"/>
        <v>316.94000000000005</v>
      </c>
      <c r="AD121" s="12">
        <f t="shared" si="4"/>
        <v>3524.23</v>
      </c>
      <c r="AE121" s="15">
        <f t="shared" si="5"/>
        <v>352.423</v>
      </c>
    </row>
    <row r="122" spans="1:31" x14ac:dyDescent="0.2">
      <c r="A122" t="s">
        <v>15</v>
      </c>
      <c r="B122" t="s">
        <v>31</v>
      </c>
      <c r="C122" t="s">
        <v>32</v>
      </c>
      <c r="D122" t="s">
        <v>218</v>
      </c>
      <c r="E122" t="s">
        <v>219</v>
      </c>
      <c r="F122" t="s">
        <v>68</v>
      </c>
      <c r="G122" t="s">
        <v>203</v>
      </c>
      <c r="T122" s="1">
        <v>30.14</v>
      </c>
      <c r="V122" s="1">
        <v>19.16</v>
      </c>
      <c r="X122" s="1">
        <v>0</v>
      </c>
      <c r="Z122" s="1">
        <v>0</v>
      </c>
      <c r="AB122" s="12">
        <f t="shared" si="3"/>
        <v>49.3</v>
      </c>
      <c r="AC122" s="12">
        <f t="shared" si="3"/>
        <v>0</v>
      </c>
      <c r="AD122" s="12">
        <f t="shared" si="4"/>
        <v>49.3</v>
      </c>
      <c r="AE122" s="15">
        <f t="shared" si="5"/>
        <v>4.93</v>
      </c>
    </row>
    <row r="123" spans="1:31" x14ac:dyDescent="0.2">
      <c r="A123" t="s">
        <v>15</v>
      </c>
      <c r="B123" t="s">
        <v>31</v>
      </c>
      <c r="C123" t="s">
        <v>32</v>
      </c>
      <c r="D123" t="s">
        <v>218</v>
      </c>
      <c r="E123" t="s">
        <v>219</v>
      </c>
      <c r="F123" t="s">
        <v>91</v>
      </c>
      <c r="G123" t="s">
        <v>204</v>
      </c>
      <c r="T123" s="1">
        <v>95.06</v>
      </c>
      <c r="V123" s="1">
        <v>0</v>
      </c>
      <c r="X123" s="1">
        <v>0</v>
      </c>
      <c r="Z123" s="1">
        <v>0</v>
      </c>
      <c r="AB123" s="12">
        <f t="shared" si="3"/>
        <v>95.06</v>
      </c>
      <c r="AC123" s="12">
        <f t="shared" si="3"/>
        <v>0</v>
      </c>
      <c r="AD123" s="12">
        <f t="shared" si="4"/>
        <v>95.06</v>
      </c>
      <c r="AE123" s="15">
        <f t="shared" si="5"/>
        <v>9.5060000000000002</v>
      </c>
    </row>
    <row r="124" spans="1:31" x14ac:dyDescent="0.2">
      <c r="A124" t="s">
        <v>15</v>
      </c>
      <c r="B124" t="s">
        <v>31</v>
      </c>
      <c r="C124" t="s">
        <v>32</v>
      </c>
      <c r="D124" t="s">
        <v>218</v>
      </c>
      <c r="E124" t="s">
        <v>219</v>
      </c>
      <c r="F124" t="s">
        <v>21</v>
      </c>
      <c r="G124" t="s">
        <v>220</v>
      </c>
      <c r="T124" s="1">
        <v>101.38</v>
      </c>
      <c r="V124" s="1">
        <v>233.84</v>
      </c>
      <c r="X124" s="1">
        <v>0</v>
      </c>
      <c r="Z124" s="1">
        <v>0</v>
      </c>
      <c r="AB124" s="12">
        <f t="shared" si="3"/>
        <v>335.22</v>
      </c>
      <c r="AC124" s="12">
        <f t="shared" si="3"/>
        <v>0</v>
      </c>
      <c r="AD124" s="12">
        <f t="shared" si="4"/>
        <v>335.22</v>
      </c>
      <c r="AE124" s="15">
        <f t="shared" si="5"/>
        <v>33.522000000000006</v>
      </c>
    </row>
    <row r="125" spans="1:31" x14ac:dyDescent="0.2">
      <c r="A125" t="s">
        <v>15</v>
      </c>
      <c r="B125" t="s">
        <v>31</v>
      </c>
      <c r="C125" t="s">
        <v>32</v>
      </c>
      <c r="D125" t="s">
        <v>218</v>
      </c>
      <c r="E125" t="s">
        <v>219</v>
      </c>
      <c r="F125" t="s">
        <v>87</v>
      </c>
      <c r="G125" t="s">
        <v>205</v>
      </c>
      <c r="R125" s="1">
        <v>421</v>
      </c>
      <c r="T125" s="1">
        <v>0</v>
      </c>
      <c r="V125" s="1">
        <v>185</v>
      </c>
      <c r="X125" s="1">
        <v>198</v>
      </c>
      <c r="Z125" s="1">
        <v>0</v>
      </c>
      <c r="AB125" s="12">
        <f t="shared" si="3"/>
        <v>804</v>
      </c>
      <c r="AC125" s="12">
        <f t="shared" si="3"/>
        <v>0</v>
      </c>
      <c r="AD125" s="12">
        <f t="shared" si="4"/>
        <v>804</v>
      </c>
      <c r="AE125" s="15">
        <f t="shared" si="5"/>
        <v>80.400000000000006</v>
      </c>
    </row>
    <row r="126" spans="1:31" x14ac:dyDescent="0.2">
      <c r="A126" t="s">
        <v>15</v>
      </c>
      <c r="B126" t="s">
        <v>221</v>
      </c>
      <c r="C126" t="s">
        <v>222</v>
      </c>
      <c r="D126" t="s">
        <v>29</v>
      </c>
      <c r="E126" t="s">
        <v>30</v>
      </c>
      <c r="F126" t="s">
        <v>56</v>
      </c>
      <c r="G126" t="s">
        <v>223</v>
      </c>
      <c r="H126" s="1">
        <v>9102.5300000000007</v>
      </c>
      <c r="J126" s="1">
        <v>14254.14</v>
      </c>
      <c r="L126" s="1">
        <v>10626.14</v>
      </c>
      <c r="N126" s="1">
        <v>10626.14</v>
      </c>
      <c r="P126" s="1">
        <v>10626.14</v>
      </c>
      <c r="R126" s="1">
        <v>10854.56</v>
      </c>
      <c r="T126" s="1">
        <v>10854.58</v>
      </c>
      <c r="V126" s="1">
        <v>8150.53</v>
      </c>
      <c r="X126" s="1">
        <v>12458.63</v>
      </c>
      <c r="Z126" s="1">
        <v>10786.14</v>
      </c>
      <c r="AB126" s="12">
        <f t="shared" si="3"/>
        <v>108339.53</v>
      </c>
      <c r="AC126" s="12">
        <f t="shared" si="3"/>
        <v>0</v>
      </c>
      <c r="AD126" s="12">
        <f t="shared" si="4"/>
        <v>108339.53</v>
      </c>
      <c r="AE126" s="15">
        <f t="shared" si="5"/>
        <v>10833.953</v>
      </c>
    </row>
    <row r="127" spans="1:31" x14ac:dyDescent="0.2">
      <c r="A127" t="s">
        <v>15</v>
      </c>
      <c r="B127" t="s">
        <v>228</v>
      </c>
      <c r="C127" t="s">
        <v>229</v>
      </c>
      <c r="D127" t="s">
        <v>37</v>
      </c>
      <c r="E127" t="s">
        <v>38</v>
      </c>
      <c r="F127" t="s">
        <v>41</v>
      </c>
      <c r="G127" t="s">
        <v>42</v>
      </c>
      <c r="V127" s="1">
        <v>160852.42000000001</v>
      </c>
      <c r="X127" s="1">
        <v>0</v>
      </c>
      <c r="Z127" s="1">
        <v>0</v>
      </c>
      <c r="AB127" s="12">
        <f t="shared" si="3"/>
        <v>160852.42000000001</v>
      </c>
      <c r="AC127" s="12">
        <f t="shared" si="3"/>
        <v>0</v>
      </c>
      <c r="AD127" s="12">
        <f t="shared" si="4"/>
        <v>160852.42000000001</v>
      </c>
      <c r="AE127" s="15">
        <f t="shared" si="5"/>
        <v>16085.242000000002</v>
      </c>
    </row>
    <row r="128" spans="1:31" x14ac:dyDescent="0.2">
      <c r="A128" t="s">
        <v>15</v>
      </c>
      <c r="B128" t="s">
        <v>228</v>
      </c>
      <c r="C128" t="s">
        <v>229</v>
      </c>
      <c r="D128" t="s">
        <v>133</v>
      </c>
      <c r="E128" t="s">
        <v>134</v>
      </c>
      <c r="F128" t="s">
        <v>158</v>
      </c>
      <c r="G128" t="s">
        <v>159</v>
      </c>
      <c r="K128" s="1">
        <v>5000</v>
      </c>
      <c r="M128" s="1">
        <v>0</v>
      </c>
      <c r="O128" s="1">
        <v>0</v>
      </c>
      <c r="Q128" s="1">
        <v>0</v>
      </c>
      <c r="S128" s="1">
        <v>0</v>
      </c>
      <c r="U128" s="1">
        <v>0</v>
      </c>
      <c r="W128" s="1">
        <v>11537</v>
      </c>
      <c r="Y128" s="1">
        <v>0</v>
      </c>
      <c r="AA128" s="1">
        <v>0</v>
      </c>
      <c r="AB128" s="12">
        <f t="shared" si="3"/>
        <v>0</v>
      </c>
      <c r="AC128" s="12">
        <f>I128+K128+M128+O128+Q128+S128+U128+W128+Y128+AA128</f>
        <v>16537</v>
      </c>
      <c r="AD128" s="12">
        <f t="shared" si="4"/>
        <v>16537</v>
      </c>
      <c r="AE128" s="15">
        <f t="shared" si="5"/>
        <v>1653.7</v>
      </c>
    </row>
    <row r="129" spans="1:31" s="6" customFormat="1" x14ac:dyDescent="0.2">
      <c r="A129" s="22"/>
      <c r="B129" s="22"/>
      <c r="C129" s="22"/>
      <c r="D129" s="22"/>
      <c r="E129" s="22"/>
      <c r="F129" s="22"/>
      <c r="G129" s="22"/>
      <c r="H129" s="25">
        <f>SUM(H5:H128)</f>
        <v>150763.03000000003</v>
      </c>
      <c r="I129" s="25">
        <f t="shared" ref="I129:AE129" si="6">SUM(I5:I128)</f>
        <v>2457787.5700000003</v>
      </c>
      <c r="J129" s="25">
        <f t="shared" si="6"/>
        <v>595619.74000000011</v>
      </c>
      <c r="K129" s="25">
        <f t="shared" si="6"/>
        <v>1438680.5299999998</v>
      </c>
      <c r="L129" s="25">
        <f t="shared" si="6"/>
        <v>1228350.71</v>
      </c>
      <c r="M129" s="25">
        <f t="shared" si="6"/>
        <v>1405594.6899999997</v>
      </c>
      <c r="N129" s="25">
        <f t="shared" si="6"/>
        <v>1679837.6599999997</v>
      </c>
      <c r="O129" s="25">
        <f t="shared" si="6"/>
        <v>377571.47</v>
      </c>
      <c r="P129" s="25">
        <f t="shared" si="6"/>
        <v>1846859.9000000004</v>
      </c>
      <c r="Q129" s="25">
        <f t="shared" si="6"/>
        <v>262001.73999999996</v>
      </c>
      <c r="R129" s="25">
        <f t="shared" si="6"/>
        <v>1895995.6800000002</v>
      </c>
      <c r="S129" s="25">
        <f t="shared" si="6"/>
        <v>276146.28999999998</v>
      </c>
      <c r="T129" s="25">
        <f t="shared" si="6"/>
        <v>1713831.07</v>
      </c>
      <c r="U129" s="25">
        <f t="shared" si="6"/>
        <v>171500.74000000002</v>
      </c>
      <c r="V129" s="25">
        <f t="shared" si="6"/>
        <v>1993838.51</v>
      </c>
      <c r="W129" s="25">
        <f t="shared" si="6"/>
        <v>88312.01</v>
      </c>
      <c r="X129" s="25">
        <f t="shared" si="6"/>
        <v>1880911.4299999997</v>
      </c>
      <c r="Y129" s="25">
        <f t="shared" si="6"/>
        <v>126330.35999999999</v>
      </c>
      <c r="Z129" s="25">
        <f t="shared" si="6"/>
        <v>2107950.8300000005</v>
      </c>
      <c r="AA129" s="25">
        <f t="shared" si="6"/>
        <v>44306.96</v>
      </c>
      <c r="AB129" s="25">
        <f t="shared" si="6"/>
        <v>15093958.560000001</v>
      </c>
      <c r="AC129" s="25">
        <f t="shared" si="6"/>
        <v>6648232.3600000003</v>
      </c>
      <c r="AD129" s="25">
        <f t="shared" si="6"/>
        <v>21742190.920000002</v>
      </c>
      <c r="AE129" s="28">
        <f t="shared" si="6"/>
        <v>2174219.0920000002</v>
      </c>
    </row>
    <row r="130" spans="1:31" x14ac:dyDescent="0.2">
      <c r="H130" s="1"/>
      <c r="J130" s="1"/>
      <c r="L130" s="1"/>
      <c r="N130" s="1"/>
      <c r="P130" s="1"/>
      <c r="R130" s="1"/>
      <c r="T130" s="1"/>
      <c r="V130" s="1"/>
      <c r="X130" s="1"/>
      <c r="Z130" s="1"/>
      <c r="AE130" s="16"/>
    </row>
    <row r="131" spans="1:31" x14ac:dyDescent="0.2">
      <c r="A131" t="s">
        <v>15</v>
      </c>
      <c r="B131" t="s">
        <v>224</v>
      </c>
      <c r="C131" t="s">
        <v>225</v>
      </c>
      <c r="D131" t="s">
        <v>37</v>
      </c>
      <c r="E131" t="s">
        <v>38</v>
      </c>
      <c r="F131" t="s">
        <v>41</v>
      </c>
      <c r="G131" t="s">
        <v>42</v>
      </c>
      <c r="H131" s="1">
        <v>2820</v>
      </c>
      <c r="J131" s="1">
        <v>0</v>
      </c>
      <c r="L131" s="1">
        <v>356416</v>
      </c>
      <c r="N131" s="1">
        <v>155072.32000000001</v>
      </c>
      <c r="P131" s="1">
        <v>353269.4</v>
      </c>
      <c r="R131" s="1">
        <v>388935.2</v>
      </c>
      <c r="T131" s="1">
        <v>293376.3</v>
      </c>
      <c r="V131" s="1">
        <v>457781.33</v>
      </c>
      <c r="X131" s="1">
        <v>375319.4</v>
      </c>
      <c r="Z131" s="1">
        <v>311952.40000000002</v>
      </c>
      <c r="AB131" s="12">
        <f t="shared" ref="AB131:AC146" si="7">H131+J131+L131+N131+P131+R131+T131+V131+X131+Z131</f>
        <v>2694942.35</v>
      </c>
      <c r="AC131" s="12">
        <f t="shared" si="7"/>
        <v>0</v>
      </c>
      <c r="AD131" s="12">
        <f t="shared" ref="AD131:AD156" si="8">AB131+AC131</f>
        <v>2694942.35</v>
      </c>
      <c r="AE131" s="15">
        <f t="shared" ref="AE131:AE156" si="9">AD131/10</f>
        <v>269494.23499999999</v>
      </c>
    </row>
    <row r="132" spans="1:31" x14ac:dyDescent="0.2">
      <c r="A132" t="s">
        <v>15</v>
      </c>
      <c r="B132" t="s">
        <v>224</v>
      </c>
      <c r="C132" t="s">
        <v>225</v>
      </c>
      <c r="D132" t="s">
        <v>46</v>
      </c>
      <c r="E132" t="s">
        <v>47</v>
      </c>
      <c r="F132" t="s">
        <v>39</v>
      </c>
      <c r="G132" t="s">
        <v>55</v>
      </c>
      <c r="L132" s="1">
        <v>34476</v>
      </c>
      <c r="N132" s="1">
        <v>0</v>
      </c>
      <c r="P132" s="1">
        <v>0</v>
      </c>
      <c r="R132" s="1">
        <v>0</v>
      </c>
      <c r="T132" s="1">
        <v>0</v>
      </c>
      <c r="V132" s="1">
        <v>0</v>
      </c>
      <c r="X132" s="1">
        <v>0</v>
      </c>
      <c r="Z132" s="1">
        <v>0</v>
      </c>
      <c r="AB132" s="12">
        <f t="shared" si="7"/>
        <v>34476</v>
      </c>
      <c r="AC132" s="12">
        <f t="shared" si="7"/>
        <v>0</v>
      </c>
      <c r="AD132" s="12">
        <f t="shared" si="8"/>
        <v>34476</v>
      </c>
      <c r="AE132" s="15">
        <f t="shared" si="9"/>
        <v>3447.6</v>
      </c>
    </row>
    <row r="133" spans="1:31" x14ac:dyDescent="0.2">
      <c r="A133" t="s">
        <v>15</v>
      </c>
      <c r="B133" t="s">
        <v>224</v>
      </c>
      <c r="C133" t="s">
        <v>225</v>
      </c>
      <c r="D133" t="s">
        <v>46</v>
      </c>
      <c r="E133" t="s">
        <v>47</v>
      </c>
      <c r="F133" t="s">
        <v>56</v>
      </c>
      <c r="G133" t="s">
        <v>57</v>
      </c>
      <c r="I133" s="1">
        <v>6738.09</v>
      </c>
      <c r="J133" s="1">
        <v>967.75</v>
      </c>
      <c r="K133" s="1">
        <v>104276.89</v>
      </c>
      <c r="L133" s="1">
        <v>16399.39</v>
      </c>
      <c r="M133" s="1">
        <v>39746.17</v>
      </c>
      <c r="N133" s="1">
        <v>17752.400000000001</v>
      </c>
      <c r="O133" s="1">
        <v>4009.1</v>
      </c>
      <c r="P133" s="1">
        <v>0</v>
      </c>
      <c r="Q133" s="1">
        <v>0</v>
      </c>
      <c r="R133" s="1">
        <v>6824.52</v>
      </c>
      <c r="S133" s="1">
        <v>6065.16</v>
      </c>
      <c r="T133" s="1">
        <v>249.6</v>
      </c>
      <c r="U133" s="1">
        <v>0</v>
      </c>
      <c r="V133" s="1">
        <v>27564.01</v>
      </c>
      <c r="W133" s="1">
        <v>0</v>
      </c>
      <c r="X133" s="1">
        <v>2402.14</v>
      </c>
      <c r="Y133" s="1">
        <v>20726.62</v>
      </c>
      <c r="Z133" s="1">
        <v>2532.62</v>
      </c>
      <c r="AA133" s="1">
        <v>9259.1200000000008</v>
      </c>
      <c r="AB133" s="12">
        <f t="shared" si="7"/>
        <v>74692.429999999993</v>
      </c>
      <c r="AC133" s="12">
        <f t="shared" si="7"/>
        <v>190821.15</v>
      </c>
      <c r="AD133" s="12">
        <f t="shared" si="8"/>
        <v>265513.57999999996</v>
      </c>
      <c r="AE133" s="15">
        <f t="shared" si="9"/>
        <v>26551.357999999997</v>
      </c>
    </row>
    <row r="134" spans="1:31" x14ac:dyDescent="0.2">
      <c r="A134" t="s">
        <v>15</v>
      </c>
      <c r="B134" t="s">
        <v>224</v>
      </c>
      <c r="C134" t="s">
        <v>225</v>
      </c>
      <c r="D134" t="s">
        <v>46</v>
      </c>
      <c r="E134" t="s">
        <v>47</v>
      </c>
      <c r="F134" t="s">
        <v>62</v>
      </c>
      <c r="G134" t="s">
        <v>63</v>
      </c>
      <c r="I134" s="1">
        <v>2816.1</v>
      </c>
      <c r="K134" s="1">
        <v>0</v>
      </c>
      <c r="M134" s="1">
        <v>0</v>
      </c>
      <c r="O134" s="1">
        <v>0</v>
      </c>
      <c r="Q134" s="1">
        <v>0</v>
      </c>
      <c r="S134" s="1">
        <v>0</v>
      </c>
      <c r="U134" s="1">
        <v>0</v>
      </c>
      <c r="W134" s="1">
        <v>0</v>
      </c>
      <c r="Y134" s="1">
        <v>215.8</v>
      </c>
      <c r="AA134" s="1">
        <v>0</v>
      </c>
      <c r="AB134" s="12">
        <f t="shared" si="7"/>
        <v>0</v>
      </c>
      <c r="AC134" s="12">
        <f t="shared" si="7"/>
        <v>3031.9</v>
      </c>
      <c r="AD134" s="12">
        <f t="shared" si="8"/>
        <v>3031.9</v>
      </c>
      <c r="AE134" s="15">
        <f t="shared" si="9"/>
        <v>303.19</v>
      </c>
    </row>
    <row r="135" spans="1:31" x14ac:dyDescent="0.2">
      <c r="A135" t="s">
        <v>15</v>
      </c>
      <c r="B135" t="s">
        <v>224</v>
      </c>
      <c r="C135" t="s">
        <v>225</v>
      </c>
      <c r="D135" t="s">
        <v>46</v>
      </c>
      <c r="E135" t="s">
        <v>47</v>
      </c>
      <c r="F135" t="s">
        <v>64</v>
      </c>
      <c r="G135" t="s">
        <v>65</v>
      </c>
      <c r="I135" s="1">
        <v>393.8</v>
      </c>
      <c r="K135" s="1">
        <v>64.05</v>
      </c>
      <c r="L135" s="1">
        <v>1849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2">
        <f t="shared" si="7"/>
        <v>1849</v>
      </c>
      <c r="AC135" s="12">
        <f t="shared" si="7"/>
        <v>457.85</v>
      </c>
      <c r="AD135" s="12">
        <f t="shared" si="8"/>
        <v>2306.85</v>
      </c>
      <c r="AE135" s="15">
        <f t="shared" si="9"/>
        <v>230.685</v>
      </c>
    </row>
    <row r="136" spans="1:31" x14ac:dyDescent="0.2">
      <c r="A136" t="s">
        <v>15</v>
      </c>
      <c r="B136" t="s">
        <v>224</v>
      </c>
      <c r="C136" t="s">
        <v>225</v>
      </c>
      <c r="D136" t="s">
        <v>46</v>
      </c>
      <c r="E136" t="s">
        <v>47</v>
      </c>
      <c r="F136" t="s">
        <v>70</v>
      </c>
      <c r="G136" t="s">
        <v>71</v>
      </c>
      <c r="I136" s="1">
        <v>480</v>
      </c>
      <c r="K136" s="1">
        <v>0</v>
      </c>
      <c r="M136" s="1">
        <v>0</v>
      </c>
      <c r="O136" s="1">
        <v>0</v>
      </c>
      <c r="Q136" s="1">
        <v>0</v>
      </c>
      <c r="S136" s="1">
        <v>0</v>
      </c>
      <c r="T136" s="1">
        <v>6449.7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2">
        <f t="shared" si="7"/>
        <v>6449.7</v>
      </c>
      <c r="AC136" s="12">
        <f t="shared" si="7"/>
        <v>480</v>
      </c>
      <c r="AD136" s="12">
        <f t="shared" si="8"/>
        <v>6929.7</v>
      </c>
      <c r="AE136" s="15">
        <f t="shared" si="9"/>
        <v>692.97</v>
      </c>
    </row>
    <row r="137" spans="1:31" x14ac:dyDescent="0.2">
      <c r="A137" t="s">
        <v>15</v>
      </c>
      <c r="B137" t="s">
        <v>224</v>
      </c>
      <c r="C137" t="s">
        <v>225</v>
      </c>
      <c r="D137" t="s">
        <v>46</v>
      </c>
      <c r="E137" t="s">
        <v>47</v>
      </c>
      <c r="F137" t="s">
        <v>73</v>
      </c>
      <c r="G137" t="s">
        <v>74</v>
      </c>
      <c r="I137" s="1">
        <v>64.95</v>
      </c>
      <c r="K137" s="1">
        <v>1269.8</v>
      </c>
      <c r="M137" s="1">
        <v>0</v>
      </c>
      <c r="O137" s="1">
        <v>0</v>
      </c>
      <c r="Q137" s="1">
        <v>0</v>
      </c>
      <c r="S137" s="1">
        <v>0</v>
      </c>
      <c r="U137" s="1">
        <v>0</v>
      </c>
      <c r="W137" s="1">
        <v>0</v>
      </c>
      <c r="Y137" s="1">
        <v>0</v>
      </c>
      <c r="AA137" s="1">
        <v>0</v>
      </c>
      <c r="AB137" s="12">
        <f t="shared" si="7"/>
        <v>0</v>
      </c>
      <c r="AC137" s="12">
        <f t="shared" si="7"/>
        <v>1334.75</v>
      </c>
      <c r="AD137" s="12">
        <f t="shared" si="8"/>
        <v>1334.75</v>
      </c>
      <c r="AE137" s="15">
        <f t="shared" si="9"/>
        <v>133.47499999999999</v>
      </c>
    </row>
    <row r="138" spans="1:31" x14ac:dyDescent="0.2">
      <c r="A138" t="s">
        <v>15</v>
      </c>
      <c r="B138" t="s">
        <v>224</v>
      </c>
      <c r="C138" t="s">
        <v>225</v>
      </c>
      <c r="D138" t="s">
        <v>46</v>
      </c>
      <c r="E138" t="s">
        <v>47</v>
      </c>
      <c r="F138" t="s">
        <v>35</v>
      </c>
      <c r="G138" t="s">
        <v>78</v>
      </c>
      <c r="K138" s="1">
        <v>5976</v>
      </c>
      <c r="M138" s="1">
        <v>0</v>
      </c>
      <c r="O138" s="1">
        <v>0</v>
      </c>
      <c r="Q138" s="1">
        <v>0</v>
      </c>
      <c r="S138" s="1">
        <v>0</v>
      </c>
      <c r="U138" s="1">
        <v>0</v>
      </c>
      <c r="W138" s="1">
        <v>0</v>
      </c>
      <c r="Y138" s="1">
        <v>0</v>
      </c>
      <c r="AA138" s="1">
        <v>0</v>
      </c>
      <c r="AB138" s="12">
        <f t="shared" si="7"/>
        <v>0</v>
      </c>
      <c r="AC138" s="12">
        <f t="shared" si="7"/>
        <v>5976</v>
      </c>
      <c r="AD138" s="12">
        <f t="shared" si="8"/>
        <v>5976</v>
      </c>
      <c r="AE138" s="15">
        <f t="shared" si="9"/>
        <v>597.6</v>
      </c>
    </row>
    <row r="139" spans="1:31" x14ac:dyDescent="0.2">
      <c r="A139" t="s">
        <v>15</v>
      </c>
      <c r="B139" t="s">
        <v>224</v>
      </c>
      <c r="C139" t="s">
        <v>225</v>
      </c>
      <c r="D139" t="s">
        <v>46</v>
      </c>
      <c r="E139" t="s">
        <v>47</v>
      </c>
      <c r="F139" t="s">
        <v>81</v>
      </c>
      <c r="G139" t="s">
        <v>82</v>
      </c>
      <c r="I139" s="1">
        <v>2345.2600000000002</v>
      </c>
      <c r="K139" s="1">
        <v>150.46</v>
      </c>
      <c r="M139" s="1">
        <v>0</v>
      </c>
      <c r="O139" s="1">
        <v>845.5</v>
      </c>
      <c r="Q139" s="1">
        <v>0</v>
      </c>
      <c r="S139" s="1">
        <v>0</v>
      </c>
      <c r="U139" s="1">
        <v>0</v>
      </c>
      <c r="W139" s="1">
        <v>208.08</v>
      </c>
      <c r="Y139" s="1">
        <v>187.2</v>
      </c>
      <c r="AA139" s="1">
        <v>0</v>
      </c>
      <c r="AB139" s="12">
        <f t="shared" si="7"/>
        <v>0</v>
      </c>
      <c r="AC139" s="12">
        <f t="shared" si="7"/>
        <v>3736.5</v>
      </c>
      <c r="AD139" s="12">
        <f t="shared" si="8"/>
        <v>3736.5</v>
      </c>
      <c r="AE139" s="15">
        <f t="shared" si="9"/>
        <v>373.65</v>
      </c>
    </row>
    <row r="140" spans="1:31" x14ac:dyDescent="0.2">
      <c r="A140" t="s">
        <v>15</v>
      </c>
      <c r="B140" t="s">
        <v>224</v>
      </c>
      <c r="C140" t="s">
        <v>225</v>
      </c>
      <c r="D140" t="s">
        <v>46</v>
      </c>
      <c r="E140" t="s">
        <v>47</v>
      </c>
      <c r="F140" t="s">
        <v>83</v>
      </c>
      <c r="G140" t="s">
        <v>84</v>
      </c>
      <c r="I140" s="1">
        <v>1933.05</v>
      </c>
      <c r="K140" s="1">
        <v>152.5</v>
      </c>
      <c r="M140" s="1">
        <v>0</v>
      </c>
      <c r="O140" s="1">
        <v>0</v>
      </c>
      <c r="Q140" s="1">
        <v>0</v>
      </c>
      <c r="S140" s="1">
        <v>0</v>
      </c>
      <c r="U140" s="1">
        <v>0</v>
      </c>
      <c r="W140" s="1">
        <v>616.88</v>
      </c>
      <c r="Y140" s="1">
        <v>0</v>
      </c>
      <c r="AA140" s="1">
        <v>0</v>
      </c>
      <c r="AB140" s="12">
        <f t="shared" si="7"/>
        <v>0</v>
      </c>
      <c r="AC140" s="12">
        <f t="shared" si="7"/>
        <v>2702.4300000000003</v>
      </c>
      <c r="AD140" s="12">
        <f t="shared" si="8"/>
        <v>2702.4300000000003</v>
      </c>
      <c r="AE140" s="15">
        <f t="shared" si="9"/>
        <v>270.24300000000005</v>
      </c>
    </row>
    <row r="141" spans="1:31" x14ac:dyDescent="0.2">
      <c r="A141" t="s">
        <v>15</v>
      </c>
      <c r="B141" t="s">
        <v>224</v>
      </c>
      <c r="C141" t="s">
        <v>225</v>
      </c>
      <c r="D141" t="s">
        <v>46</v>
      </c>
      <c r="E141" t="s">
        <v>47</v>
      </c>
      <c r="F141" t="s">
        <v>85</v>
      </c>
      <c r="G141" t="s">
        <v>86</v>
      </c>
      <c r="K141" s="1">
        <v>1606.01</v>
      </c>
      <c r="M141" s="1">
        <v>0</v>
      </c>
      <c r="O141" s="1">
        <v>0</v>
      </c>
      <c r="Q141" s="1">
        <v>0</v>
      </c>
      <c r="S141" s="1">
        <v>0</v>
      </c>
      <c r="T141" s="1">
        <v>1040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2">
        <f t="shared" si="7"/>
        <v>1040</v>
      </c>
      <c r="AC141" s="12">
        <f t="shared" si="7"/>
        <v>1606.01</v>
      </c>
      <c r="AD141" s="12">
        <f t="shared" si="8"/>
        <v>2646.01</v>
      </c>
      <c r="AE141" s="15">
        <f t="shared" si="9"/>
        <v>264.601</v>
      </c>
    </row>
    <row r="142" spans="1:31" x14ac:dyDescent="0.2">
      <c r="A142" t="s">
        <v>15</v>
      </c>
      <c r="B142" t="s">
        <v>224</v>
      </c>
      <c r="C142" t="s">
        <v>225</v>
      </c>
      <c r="D142" t="s">
        <v>46</v>
      </c>
      <c r="E142" t="s">
        <v>47</v>
      </c>
      <c r="F142" t="s">
        <v>87</v>
      </c>
      <c r="G142" t="s">
        <v>88</v>
      </c>
      <c r="K142" s="1">
        <v>3561.26</v>
      </c>
      <c r="M142" s="1">
        <v>0</v>
      </c>
      <c r="O142" s="1">
        <v>0</v>
      </c>
      <c r="Q142" s="1">
        <v>0</v>
      </c>
      <c r="S142" s="1">
        <v>0</v>
      </c>
      <c r="U142" s="1">
        <v>0</v>
      </c>
      <c r="W142" s="1">
        <v>0</v>
      </c>
      <c r="Y142" s="1">
        <v>0</v>
      </c>
      <c r="AA142" s="1">
        <v>0</v>
      </c>
      <c r="AB142" s="12">
        <f t="shared" si="7"/>
        <v>0</v>
      </c>
      <c r="AC142" s="12">
        <f t="shared" si="7"/>
        <v>3561.26</v>
      </c>
      <c r="AD142" s="12">
        <f t="shared" si="8"/>
        <v>3561.26</v>
      </c>
      <c r="AE142" s="15">
        <f t="shared" si="9"/>
        <v>356.12600000000003</v>
      </c>
    </row>
    <row r="143" spans="1:31" x14ac:dyDescent="0.2">
      <c r="A143" t="s">
        <v>15</v>
      </c>
      <c r="B143" t="s">
        <v>224</v>
      </c>
      <c r="C143" t="s">
        <v>225</v>
      </c>
      <c r="D143" t="s">
        <v>46</v>
      </c>
      <c r="E143" t="s">
        <v>47</v>
      </c>
      <c r="F143" t="s">
        <v>93</v>
      </c>
      <c r="G143" t="s">
        <v>94</v>
      </c>
      <c r="I143" s="1">
        <v>14102.1</v>
      </c>
      <c r="K143" s="1">
        <v>0</v>
      </c>
      <c r="M143" s="1">
        <v>135.80000000000001</v>
      </c>
      <c r="O143" s="1">
        <v>0</v>
      </c>
      <c r="Q143" s="1">
        <v>0</v>
      </c>
      <c r="S143" s="1">
        <v>0</v>
      </c>
      <c r="U143" s="1">
        <v>0</v>
      </c>
      <c r="W143" s="1">
        <v>0</v>
      </c>
      <c r="Y143" s="1">
        <v>0</v>
      </c>
      <c r="AA143" s="1">
        <v>0</v>
      </c>
      <c r="AB143" s="12">
        <f t="shared" si="7"/>
        <v>0</v>
      </c>
      <c r="AC143" s="12">
        <f t="shared" si="7"/>
        <v>14237.9</v>
      </c>
      <c r="AD143" s="12">
        <f t="shared" si="8"/>
        <v>14237.9</v>
      </c>
      <c r="AE143" s="15">
        <f t="shared" si="9"/>
        <v>1423.79</v>
      </c>
    </row>
    <row r="144" spans="1:31" x14ac:dyDescent="0.2">
      <c r="A144" t="s">
        <v>15</v>
      </c>
      <c r="B144" t="s">
        <v>224</v>
      </c>
      <c r="C144" t="s">
        <v>225</v>
      </c>
      <c r="D144" t="s">
        <v>124</v>
      </c>
      <c r="E144" t="s">
        <v>125</v>
      </c>
      <c r="F144" t="s">
        <v>41</v>
      </c>
      <c r="G144" t="s">
        <v>126</v>
      </c>
      <c r="I144" s="1">
        <v>9850.85</v>
      </c>
      <c r="J144" s="1">
        <v>3081.33</v>
      </c>
      <c r="K144" s="1">
        <v>196.48</v>
      </c>
      <c r="L144" s="1">
        <v>63235.85</v>
      </c>
      <c r="M144" s="1">
        <v>13048.62</v>
      </c>
      <c r="N144" s="1">
        <v>42227.41</v>
      </c>
      <c r="O144" s="1">
        <v>6475.58</v>
      </c>
      <c r="P144" s="1">
        <v>44649.38</v>
      </c>
      <c r="Q144" s="1">
        <v>0</v>
      </c>
      <c r="R144" s="1">
        <v>49638.87</v>
      </c>
      <c r="S144" s="1">
        <v>2435.92</v>
      </c>
      <c r="T144" s="1">
        <v>51840.03</v>
      </c>
      <c r="U144" s="1">
        <v>0</v>
      </c>
      <c r="V144" s="1">
        <v>41876.089999999997</v>
      </c>
      <c r="W144" s="1">
        <v>0</v>
      </c>
      <c r="X144" s="1">
        <v>62702.78</v>
      </c>
      <c r="Y144" s="1">
        <v>0</v>
      </c>
      <c r="Z144" s="1">
        <v>81721.509999999995</v>
      </c>
      <c r="AA144" s="1">
        <v>0</v>
      </c>
      <c r="AB144" s="12">
        <f t="shared" si="7"/>
        <v>440973.25</v>
      </c>
      <c r="AC144" s="12">
        <f t="shared" si="7"/>
        <v>32007.449999999997</v>
      </c>
      <c r="AD144" s="12">
        <f t="shared" si="8"/>
        <v>472980.7</v>
      </c>
      <c r="AE144" s="15">
        <f t="shared" si="9"/>
        <v>47298.07</v>
      </c>
    </row>
    <row r="145" spans="1:31" x14ac:dyDescent="0.2">
      <c r="A145" t="s">
        <v>15</v>
      </c>
      <c r="B145" t="s">
        <v>224</v>
      </c>
      <c r="C145" t="s">
        <v>225</v>
      </c>
      <c r="D145" t="s">
        <v>124</v>
      </c>
      <c r="E145" t="s">
        <v>125</v>
      </c>
      <c r="F145" t="s">
        <v>116</v>
      </c>
      <c r="G145" t="s">
        <v>127</v>
      </c>
      <c r="X145" s="1">
        <v>59679.21</v>
      </c>
      <c r="Z145" s="1">
        <v>20829.5</v>
      </c>
      <c r="AB145" s="12">
        <f t="shared" si="7"/>
        <v>80508.709999999992</v>
      </c>
      <c r="AC145" s="12">
        <f t="shared" si="7"/>
        <v>0</v>
      </c>
      <c r="AD145" s="12">
        <f t="shared" si="8"/>
        <v>80508.709999999992</v>
      </c>
      <c r="AE145" s="15">
        <f t="shared" si="9"/>
        <v>8050.8709999999992</v>
      </c>
    </row>
    <row r="146" spans="1:31" x14ac:dyDescent="0.2">
      <c r="A146" t="s">
        <v>15</v>
      </c>
      <c r="B146" t="s">
        <v>224</v>
      </c>
      <c r="C146" t="s">
        <v>225</v>
      </c>
      <c r="D146" t="s">
        <v>124</v>
      </c>
      <c r="E146" t="s">
        <v>125</v>
      </c>
      <c r="F146" t="s">
        <v>110</v>
      </c>
      <c r="G146" t="s">
        <v>131</v>
      </c>
      <c r="I146" s="1">
        <v>140305.65</v>
      </c>
      <c r="K146" s="1">
        <v>5758.54</v>
      </c>
      <c r="L146" s="1">
        <v>25606.82</v>
      </c>
      <c r="M146" s="1">
        <v>70285.3</v>
      </c>
      <c r="N146" s="1">
        <v>45304.65</v>
      </c>
      <c r="O146" s="1">
        <v>66509.460000000006</v>
      </c>
      <c r="P146" s="1">
        <v>116686.75</v>
      </c>
      <c r="Q146" s="1">
        <v>87144.88</v>
      </c>
      <c r="R146" s="1">
        <v>46976.15</v>
      </c>
      <c r="S146" s="1">
        <v>0</v>
      </c>
      <c r="T146" s="1">
        <v>82996.149999999994</v>
      </c>
      <c r="U146" s="1">
        <v>3924.02</v>
      </c>
      <c r="V146" s="1">
        <v>76196.47</v>
      </c>
      <c r="W146" s="1">
        <v>0</v>
      </c>
      <c r="X146" s="1">
        <v>122939.02</v>
      </c>
      <c r="Y146" s="1">
        <v>0</v>
      </c>
      <c r="Z146" s="1">
        <v>5739.1</v>
      </c>
      <c r="AA146" s="1">
        <v>0</v>
      </c>
      <c r="AB146" s="12">
        <f t="shared" si="7"/>
        <v>522445.11</v>
      </c>
      <c r="AC146" s="12">
        <f t="shared" si="7"/>
        <v>373927.85000000003</v>
      </c>
      <c r="AD146" s="12">
        <f t="shared" si="8"/>
        <v>896372.96</v>
      </c>
      <c r="AE146" s="15">
        <f t="shared" si="9"/>
        <v>89637.296000000002</v>
      </c>
    </row>
    <row r="147" spans="1:31" x14ac:dyDescent="0.2">
      <c r="A147" t="s">
        <v>15</v>
      </c>
      <c r="B147" t="s">
        <v>224</v>
      </c>
      <c r="C147" t="s">
        <v>225</v>
      </c>
      <c r="D147" t="s">
        <v>124</v>
      </c>
      <c r="E147" t="s">
        <v>125</v>
      </c>
      <c r="F147" t="s">
        <v>15</v>
      </c>
      <c r="G147" t="s">
        <v>132</v>
      </c>
      <c r="I147" s="1">
        <v>22418.799999999999</v>
      </c>
      <c r="J147" s="1">
        <v>6567.76</v>
      </c>
      <c r="K147" s="1">
        <v>15601.38</v>
      </c>
      <c r="L147" s="1">
        <v>20773.009999999998</v>
      </c>
      <c r="M147" s="1">
        <v>0</v>
      </c>
      <c r="N147" s="1">
        <v>7489.7</v>
      </c>
      <c r="O147" s="1">
        <v>4494.46</v>
      </c>
      <c r="P147" s="1">
        <v>29858.2</v>
      </c>
      <c r="Q147" s="1">
        <v>0</v>
      </c>
      <c r="R147" s="1">
        <v>22158.1</v>
      </c>
      <c r="S147" s="1">
        <v>0</v>
      </c>
      <c r="T147" s="1">
        <v>22643.85</v>
      </c>
      <c r="U147" s="1">
        <v>2630.08</v>
      </c>
      <c r="V147" s="1">
        <v>0</v>
      </c>
      <c r="W147" s="1">
        <v>0</v>
      </c>
      <c r="X147" s="1">
        <v>3241.47</v>
      </c>
      <c r="Y147" s="1">
        <v>0</v>
      </c>
      <c r="Z147" s="1">
        <v>36763.54</v>
      </c>
      <c r="AA147" s="1">
        <v>0</v>
      </c>
      <c r="AB147" s="12">
        <f t="shared" ref="AB147:AC156" si="10">H147+J147+L147+N147+P147+R147+T147+V147+X147+Z147</f>
        <v>149495.63</v>
      </c>
      <c r="AC147" s="12">
        <f t="shared" si="10"/>
        <v>45144.72</v>
      </c>
      <c r="AD147" s="12">
        <f t="shared" si="8"/>
        <v>194640.35</v>
      </c>
      <c r="AE147" s="15">
        <f t="shared" si="9"/>
        <v>19464.035</v>
      </c>
    </row>
    <row r="148" spans="1:31" x14ac:dyDescent="0.2">
      <c r="A148" t="s">
        <v>15</v>
      </c>
      <c r="B148" t="s">
        <v>224</v>
      </c>
      <c r="C148" t="s">
        <v>225</v>
      </c>
      <c r="D148" t="s">
        <v>133</v>
      </c>
      <c r="E148" t="s">
        <v>134</v>
      </c>
      <c r="F148" t="s">
        <v>97</v>
      </c>
      <c r="G148" t="s">
        <v>141</v>
      </c>
      <c r="K148" s="1">
        <v>12865.26</v>
      </c>
      <c r="L148" s="1">
        <v>99973.88</v>
      </c>
      <c r="M148" s="1">
        <v>184324.88</v>
      </c>
      <c r="N148" s="1">
        <v>0</v>
      </c>
      <c r="O148" s="1">
        <v>27298.02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2">
        <f t="shared" si="10"/>
        <v>99973.88</v>
      </c>
      <c r="AC148" s="12">
        <f t="shared" si="10"/>
        <v>224488.16</v>
      </c>
      <c r="AD148" s="12">
        <f t="shared" si="8"/>
        <v>324462.04000000004</v>
      </c>
      <c r="AE148" s="15">
        <f t="shared" si="9"/>
        <v>32446.204000000005</v>
      </c>
    </row>
    <row r="149" spans="1:31" x14ac:dyDescent="0.2">
      <c r="A149" t="s">
        <v>15</v>
      </c>
      <c r="B149" t="s">
        <v>224</v>
      </c>
      <c r="C149" t="s">
        <v>225</v>
      </c>
      <c r="D149" t="s">
        <v>133</v>
      </c>
      <c r="E149" t="s">
        <v>134</v>
      </c>
      <c r="F149" t="s">
        <v>68</v>
      </c>
      <c r="G149" t="s">
        <v>153</v>
      </c>
      <c r="K149" s="1">
        <v>206301.5</v>
      </c>
      <c r="M149" s="1">
        <v>207622.5</v>
      </c>
      <c r="O149" s="1">
        <v>111663.22</v>
      </c>
      <c r="Q149" s="1">
        <v>0</v>
      </c>
      <c r="S149" s="1">
        <v>0</v>
      </c>
      <c r="U149" s="1">
        <v>0</v>
      </c>
      <c r="W149" s="1">
        <v>128821.5</v>
      </c>
      <c r="Y149" s="1">
        <v>7415.38</v>
      </c>
      <c r="Z149" s="1">
        <v>72118.23</v>
      </c>
      <c r="AA149" s="1">
        <v>0</v>
      </c>
      <c r="AB149" s="12">
        <f t="shared" si="10"/>
        <v>72118.23</v>
      </c>
      <c r="AC149" s="12">
        <f t="shared" si="10"/>
        <v>661824.1</v>
      </c>
      <c r="AD149" s="12">
        <f t="shared" si="8"/>
        <v>733942.33</v>
      </c>
      <c r="AE149" s="15">
        <f t="shared" si="9"/>
        <v>73394.232999999993</v>
      </c>
    </row>
    <row r="150" spans="1:31" x14ac:dyDescent="0.2">
      <c r="A150" t="s">
        <v>15</v>
      </c>
      <c r="B150" t="s">
        <v>224</v>
      </c>
      <c r="C150" t="s">
        <v>225</v>
      </c>
      <c r="D150" t="s">
        <v>133</v>
      </c>
      <c r="E150" t="s">
        <v>134</v>
      </c>
      <c r="F150" t="s">
        <v>157</v>
      </c>
      <c r="G150" t="s">
        <v>120</v>
      </c>
      <c r="I150" s="1">
        <v>54370.44</v>
      </c>
      <c r="K150" s="1">
        <v>62637.74</v>
      </c>
      <c r="L150" s="1">
        <v>14640.74</v>
      </c>
      <c r="M150" s="1">
        <v>29400.16</v>
      </c>
      <c r="N150" s="1">
        <v>14640.74</v>
      </c>
      <c r="O150" s="1">
        <v>0</v>
      </c>
      <c r="P150" s="1">
        <v>77047.69</v>
      </c>
      <c r="Q150" s="1">
        <v>2411.71</v>
      </c>
      <c r="R150" s="1">
        <v>41705.64</v>
      </c>
      <c r="S150" s="1">
        <v>0</v>
      </c>
      <c r="T150" s="1">
        <v>54165.09</v>
      </c>
      <c r="U150" s="1">
        <v>0</v>
      </c>
      <c r="V150" s="1">
        <v>78734.929999999993</v>
      </c>
      <c r="W150" s="1">
        <v>0</v>
      </c>
      <c r="X150" s="1">
        <v>29021.51</v>
      </c>
      <c r="Y150" s="1">
        <v>0</v>
      </c>
      <c r="Z150" s="1">
        <v>5067.6499999999996</v>
      </c>
      <c r="AA150" s="1">
        <v>0</v>
      </c>
      <c r="AB150" s="12">
        <f t="shared" si="10"/>
        <v>315023.99</v>
      </c>
      <c r="AC150" s="12">
        <f t="shared" si="10"/>
        <v>148820.04999999999</v>
      </c>
      <c r="AD150" s="12">
        <f t="shared" si="8"/>
        <v>463844.04</v>
      </c>
      <c r="AE150" s="15">
        <f t="shared" si="9"/>
        <v>46384.403999999995</v>
      </c>
    </row>
    <row r="151" spans="1:31" x14ac:dyDescent="0.2">
      <c r="A151" t="s">
        <v>15</v>
      </c>
      <c r="B151" t="s">
        <v>224</v>
      </c>
      <c r="C151" t="s">
        <v>225</v>
      </c>
      <c r="D151" t="s">
        <v>133</v>
      </c>
      <c r="E151" t="s">
        <v>134</v>
      </c>
      <c r="F151" t="s">
        <v>226</v>
      </c>
      <c r="G151" t="s">
        <v>227</v>
      </c>
      <c r="I151" s="1">
        <v>3055.12</v>
      </c>
      <c r="K151" s="1">
        <v>3055.12</v>
      </c>
      <c r="L151" s="1">
        <v>518.98</v>
      </c>
      <c r="M151" s="1">
        <v>101.35</v>
      </c>
      <c r="N151" s="1">
        <v>3099.16</v>
      </c>
      <c r="O151" s="1">
        <v>0</v>
      </c>
      <c r="P151" s="1">
        <v>3099.16</v>
      </c>
      <c r="Q151" s="1">
        <v>0</v>
      </c>
      <c r="R151" s="1">
        <v>3099.16</v>
      </c>
      <c r="S151" s="1">
        <v>0</v>
      </c>
      <c r="T151" s="1">
        <v>2812.51</v>
      </c>
      <c r="U151" s="1">
        <v>0</v>
      </c>
      <c r="V151" s="1">
        <v>916.05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2">
        <f t="shared" si="10"/>
        <v>13545.019999999999</v>
      </c>
      <c r="AC151" s="12">
        <f t="shared" si="10"/>
        <v>6211.59</v>
      </c>
      <c r="AD151" s="12">
        <f t="shared" si="8"/>
        <v>19756.61</v>
      </c>
      <c r="AE151" s="15">
        <f t="shared" si="9"/>
        <v>1975.6610000000001</v>
      </c>
    </row>
    <row r="152" spans="1:31" x14ac:dyDescent="0.2">
      <c r="A152" t="s">
        <v>15</v>
      </c>
      <c r="B152" t="s">
        <v>224</v>
      </c>
      <c r="C152" t="s">
        <v>225</v>
      </c>
      <c r="D152" t="s">
        <v>133</v>
      </c>
      <c r="E152" t="s">
        <v>134</v>
      </c>
      <c r="F152" t="s">
        <v>14</v>
      </c>
      <c r="G152" t="s">
        <v>160</v>
      </c>
      <c r="I152" s="1">
        <v>53142.67</v>
      </c>
      <c r="K152" s="1">
        <v>0</v>
      </c>
      <c r="M152" s="1">
        <v>0</v>
      </c>
      <c r="O152" s="1">
        <v>0</v>
      </c>
      <c r="Q152" s="1">
        <v>0</v>
      </c>
      <c r="S152" s="1">
        <v>0</v>
      </c>
      <c r="U152" s="1">
        <v>0</v>
      </c>
      <c r="W152" s="1">
        <v>0</v>
      </c>
      <c r="Y152" s="1">
        <v>0</v>
      </c>
      <c r="Z152" s="1">
        <v>35936.53</v>
      </c>
      <c r="AA152" s="1">
        <v>0</v>
      </c>
      <c r="AB152" s="12">
        <f t="shared" si="10"/>
        <v>35936.53</v>
      </c>
      <c r="AC152" s="12">
        <f t="shared" si="10"/>
        <v>53142.67</v>
      </c>
      <c r="AD152" s="12">
        <f t="shared" si="8"/>
        <v>89079.2</v>
      </c>
      <c r="AE152" s="15">
        <f t="shared" si="9"/>
        <v>8907.92</v>
      </c>
    </row>
    <row r="153" spans="1:31" x14ac:dyDescent="0.2">
      <c r="A153" t="s">
        <v>15</v>
      </c>
      <c r="B153" t="s">
        <v>224</v>
      </c>
      <c r="C153" t="s">
        <v>225</v>
      </c>
      <c r="D153" t="s">
        <v>133</v>
      </c>
      <c r="E153" t="s">
        <v>134</v>
      </c>
      <c r="F153" t="s">
        <v>171</v>
      </c>
      <c r="G153" t="s">
        <v>172</v>
      </c>
      <c r="I153" s="1">
        <v>37817.800000000003</v>
      </c>
      <c r="K153" s="1">
        <v>46106.2</v>
      </c>
      <c r="M153" s="1">
        <v>50977.16</v>
      </c>
      <c r="O153" s="1">
        <v>18179.52</v>
      </c>
      <c r="Q153" s="1">
        <v>0</v>
      </c>
      <c r="S153" s="1">
        <v>0</v>
      </c>
      <c r="U153" s="1">
        <v>0</v>
      </c>
      <c r="W153" s="1">
        <v>0</v>
      </c>
      <c r="Y153" s="1">
        <v>0</v>
      </c>
      <c r="Z153" s="1">
        <v>84840.84</v>
      </c>
      <c r="AA153" s="1">
        <v>0</v>
      </c>
      <c r="AB153" s="12">
        <f t="shared" si="10"/>
        <v>84840.84</v>
      </c>
      <c r="AC153" s="12">
        <f t="shared" si="10"/>
        <v>153080.68</v>
      </c>
      <c r="AD153" s="12">
        <f t="shared" si="8"/>
        <v>237921.52</v>
      </c>
      <c r="AE153" s="15">
        <f t="shared" si="9"/>
        <v>23792.151999999998</v>
      </c>
    </row>
    <row r="154" spans="1:31" x14ac:dyDescent="0.2">
      <c r="A154" t="s">
        <v>15</v>
      </c>
      <c r="B154" t="s">
        <v>224</v>
      </c>
      <c r="C154" t="s">
        <v>225</v>
      </c>
      <c r="D154" t="s">
        <v>133</v>
      </c>
      <c r="E154" t="s">
        <v>134</v>
      </c>
      <c r="F154" t="s">
        <v>182</v>
      </c>
      <c r="G154" t="s">
        <v>183</v>
      </c>
      <c r="I154" s="1">
        <v>39265.279999999999</v>
      </c>
      <c r="K154" s="1">
        <v>38679.42</v>
      </c>
      <c r="M154" s="1">
        <v>0</v>
      </c>
      <c r="N154" s="1">
        <v>32185.919999999998</v>
      </c>
      <c r="O154" s="1">
        <v>7079.36</v>
      </c>
      <c r="P154" s="1">
        <v>0</v>
      </c>
      <c r="Q154" s="1">
        <v>0</v>
      </c>
      <c r="R154" s="1">
        <v>10470.76</v>
      </c>
      <c r="S154" s="1">
        <v>0</v>
      </c>
      <c r="T154" s="1">
        <v>4491.92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2">
        <f t="shared" si="10"/>
        <v>47148.6</v>
      </c>
      <c r="AC154" s="12">
        <f t="shared" si="10"/>
        <v>85024.06</v>
      </c>
      <c r="AD154" s="12">
        <f t="shared" si="8"/>
        <v>132172.66</v>
      </c>
      <c r="AE154" s="15">
        <f t="shared" si="9"/>
        <v>13217.266</v>
      </c>
    </row>
    <row r="155" spans="1:31" x14ac:dyDescent="0.2">
      <c r="A155" t="s">
        <v>15</v>
      </c>
      <c r="B155" t="s">
        <v>224</v>
      </c>
      <c r="C155" t="s">
        <v>225</v>
      </c>
      <c r="D155" t="s">
        <v>199</v>
      </c>
      <c r="E155" t="s">
        <v>26</v>
      </c>
      <c r="F155" t="s">
        <v>68</v>
      </c>
      <c r="G155" t="s">
        <v>203</v>
      </c>
      <c r="P155" s="1">
        <v>2.0299999999999998</v>
      </c>
      <c r="R155" s="1">
        <v>0</v>
      </c>
      <c r="T155" s="1">
        <v>0</v>
      </c>
      <c r="V155" s="1">
        <v>0</v>
      </c>
      <c r="X155" s="1">
        <v>0</v>
      </c>
      <c r="Z155" s="1">
        <v>1.68</v>
      </c>
      <c r="AB155" s="12">
        <f t="shared" si="10"/>
        <v>3.71</v>
      </c>
      <c r="AC155" s="12">
        <f t="shared" si="10"/>
        <v>0</v>
      </c>
      <c r="AD155" s="12">
        <f t="shared" si="8"/>
        <v>3.71</v>
      </c>
      <c r="AE155" s="15">
        <f t="shared" si="9"/>
        <v>0.371</v>
      </c>
    </row>
    <row r="156" spans="1:31" x14ac:dyDescent="0.2">
      <c r="A156" t="s">
        <v>15</v>
      </c>
      <c r="B156" t="s">
        <v>224</v>
      </c>
      <c r="C156" t="s">
        <v>225</v>
      </c>
      <c r="D156" t="s">
        <v>199</v>
      </c>
      <c r="E156" t="s">
        <v>26</v>
      </c>
      <c r="F156" t="s">
        <v>91</v>
      </c>
      <c r="G156" t="s">
        <v>204</v>
      </c>
      <c r="P156" s="1">
        <v>12.18</v>
      </c>
      <c r="R156" s="1">
        <v>0</v>
      </c>
      <c r="T156" s="1">
        <v>0</v>
      </c>
      <c r="V156" s="1">
        <v>0</v>
      </c>
      <c r="X156" s="1">
        <v>0</v>
      </c>
      <c r="Z156" s="1">
        <v>1.43</v>
      </c>
      <c r="AB156" s="12">
        <f t="shared" si="10"/>
        <v>13.61</v>
      </c>
      <c r="AC156" s="12">
        <f t="shared" si="10"/>
        <v>0</v>
      </c>
      <c r="AD156" s="12">
        <f t="shared" si="8"/>
        <v>13.61</v>
      </c>
      <c r="AE156" s="15">
        <f t="shared" si="9"/>
        <v>1.361</v>
      </c>
    </row>
    <row r="157" spans="1:31" x14ac:dyDescent="0.2">
      <c r="A157" s="24"/>
      <c r="B157" s="24"/>
      <c r="C157" s="24"/>
      <c r="D157" s="24"/>
      <c r="E157" s="24"/>
      <c r="F157" s="24"/>
      <c r="G157" s="24"/>
      <c r="H157" s="23">
        <f>SUM(H131:H156)</f>
        <v>2820</v>
      </c>
      <c r="I157" s="23">
        <f t="shared" ref="I157:AE157" si="11">SUM(I131:I156)</f>
        <v>389099.95999999996</v>
      </c>
      <c r="J157" s="23">
        <f t="shared" si="11"/>
        <v>10616.84</v>
      </c>
      <c r="K157" s="23">
        <f t="shared" si="11"/>
        <v>508258.61</v>
      </c>
      <c r="L157" s="23">
        <f t="shared" si="11"/>
        <v>633889.66999999993</v>
      </c>
      <c r="M157" s="23">
        <f t="shared" si="11"/>
        <v>595641.94000000006</v>
      </c>
      <c r="N157" s="23">
        <f t="shared" si="11"/>
        <v>317772.29999999993</v>
      </c>
      <c r="O157" s="23">
        <f t="shared" si="11"/>
        <v>246554.22</v>
      </c>
      <c r="P157" s="23">
        <f t="shared" si="11"/>
        <v>624624.79</v>
      </c>
      <c r="Q157" s="23">
        <f t="shared" si="11"/>
        <v>89556.590000000011</v>
      </c>
      <c r="R157" s="23">
        <f t="shared" si="11"/>
        <v>569808.4</v>
      </c>
      <c r="S157" s="23">
        <f t="shared" si="11"/>
        <v>8501.08</v>
      </c>
      <c r="T157" s="23">
        <f t="shared" si="11"/>
        <v>520065.14999999997</v>
      </c>
      <c r="U157" s="23">
        <f t="shared" si="11"/>
        <v>6554.1</v>
      </c>
      <c r="V157" s="23">
        <f t="shared" si="11"/>
        <v>683068.88000000012</v>
      </c>
      <c r="W157" s="23">
        <f t="shared" si="11"/>
        <v>129646.46</v>
      </c>
      <c r="X157" s="23">
        <f t="shared" si="11"/>
        <v>655305.53</v>
      </c>
      <c r="Y157" s="23">
        <f t="shared" si="11"/>
        <v>28545</v>
      </c>
      <c r="Z157" s="23">
        <f t="shared" si="11"/>
        <v>657505.03000000014</v>
      </c>
      <c r="AA157" s="23">
        <f t="shared" si="11"/>
        <v>9259.1200000000008</v>
      </c>
      <c r="AB157" s="23">
        <f t="shared" si="11"/>
        <v>4675476.59</v>
      </c>
      <c r="AC157" s="23">
        <f t="shared" si="11"/>
        <v>2011617.08</v>
      </c>
      <c r="AD157" s="23">
        <f t="shared" si="11"/>
        <v>6687093.6699999999</v>
      </c>
      <c r="AE157" s="23">
        <f t="shared" si="11"/>
        <v>668709.36699999985</v>
      </c>
    </row>
    <row r="158" spans="1:31" x14ac:dyDescent="0.2">
      <c r="AE158" s="16"/>
    </row>
    <row r="159" spans="1:31" x14ac:dyDescent="0.2">
      <c r="A159" s="20"/>
      <c r="B159" s="20"/>
      <c r="C159" s="20"/>
      <c r="D159" s="20"/>
      <c r="E159" s="20"/>
      <c r="F159" s="20"/>
      <c r="G159" s="20"/>
      <c r="H159" s="27">
        <f>H129+H157</f>
        <v>153583.03000000003</v>
      </c>
      <c r="I159" s="27">
        <f t="shared" ref="I159:AA159" si="12">I129+I157</f>
        <v>2846887.5300000003</v>
      </c>
      <c r="J159" s="27">
        <f t="shared" si="12"/>
        <v>606236.58000000007</v>
      </c>
      <c r="K159" s="27">
        <f t="shared" si="12"/>
        <v>1946939.1399999997</v>
      </c>
      <c r="L159" s="27">
        <f t="shared" si="12"/>
        <v>1862240.38</v>
      </c>
      <c r="M159" s="27">
        <f t="shared" si="12"/>
        <v>2001236.63</v>
      </c>
      <c r="N159" s="27">
        <f t="shared" si="12"/>
        <v>1997609.9599999995</v>
      </c>
      <c r="O159" s="27">
        <f t="shared" si="12"/>
        <v>624125.68999999994</v>
      </c>
      <c r="P159" s="27">
        <f t="shared" si="12"/>
        <v>2471484.6900000004</v>
      </c>
      <c r="Q159" s="27">
        <f t="shared" si="12"/>
        <v>351558.32999999996</v>
      </c>
      <c r="R159" s="27">
        <f t="shared" si="12"/>
        <v>2465804.08</v>
      </c>
      <c r="S159" s="27">
        <f t="shared" si="12"/>
        <v>284647.37</v>
      </c>
      <c r="T159" s="27">
        <f t="shared" si="12"/>
        <v>2233896.2200000002</v>
      </c>
      <c r="U159" s="27">
        <f t="shared" si="12"/>
        <v>178054.84000000003</v>
      </c>
      <c r="V159" s="27">
        <f t="shared" si="12"/>
        <v>2676907.39</v>
      </c>
      <c r="W159" s="27">
        <f t="shared" si="12"/>
        <v>217958.47</v>
      </c>
      <c r="X159" s="27">
        <f t="shared" si="12"/>
        <v>2536216.96</v>
      </c>
      <c r="Y159" s="27">
        <f t="shared" si="12"/>
        <v>154875.35999999999</v>
      </c>
      <c r="Z159" s="27">
        <f t="shared" si="12"/>
        <v>2765455.8600000008</v>
      </c>
      <c r="AA159" s="27">
        <f t="shared" si="12"/>
        <v>53566.080000000002</v>
      </c>
      <c r="AB159" s="27">
        <f>AB129+AB157</f>
        <v>19769435.149999999</v>
      </c>
      <c r="AC159" s="27">
        <f>AC129+AC157</f>
        <v>8659849.4400000013</v>
      </c>
      <c r="AD159" s="27">
        <f>AD129+AD157</f>
        <v>28429284.590000004</v>
      </c>
      <c r="AE159" s="27">
        <f>AE129+AE157</f>
        <v>2842928.4589999998</v>
      </c>
    </row>
  </sheetData>
  <mergeCells count="2">
    <mergeCell ref="AD3:AD4"/>
    <mergeCell ref="AE3:A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Crédito disponível</vt:lpstr>
      <vt:lpstr>Liquidados</vt:lpstr>
      <vt:lpstr>Despesa mês</vt:lpstr>
      <vt:lpstr>Despesas por nat</vt:lpstr>
      <vt:lpstr>Despesas por subitem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PROAD</cp:lastModifiedBy>
  <dcterms:created xsi:type="dcterms:W3CDTF">2020-10-28T13:33:41Z</dcterms:created>
  <dcterms:modified xsi:type="dcterms:W3CDTF">2020-10-28T19:23:12Z</dcterms:modified>
</cp:coreProperties>
</file>