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863"/>
  </bookViews>
  <sheets>
    <sheet name="4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C52" i="4" l="1"/>
  <c r="C51" i="4"/>
  <c r="C50" i="4"/>
  <c r="C49" i="4"/>
  <c r="C48" i="4"/>
  <c r="C47" i="4"/>
  <c r="C46" i="4"/>
  <c r="C45" i="4"/>
  <c r="C44" i="4"/>
  <c r="C43" i="4"/>
  <c r="C42" i="4"/>
  <c r="C41" i="4"/>
  <c r="C34" i="4"/>
  <c r="D33" i="4"/>
  <c r="D32" i="4"/>
  <c r="D31" i="4"/>
  <c r="D30" i="4"/>
  <c r="D29" i="4"/>
  <c r="D28" i="4"/>
  <c r="C33" i="4"/>
  <c r="C32" i="4"/>
  <c r="C31" i="4"/>
  <c r="C30" i="4"/>
  <c r="C29" i="4"/>
  <c r="C28" i="4"/>
  <c r="B33" i="4"/>
  <c r="B32" i="4"/>
  <c r="B31" i="4"/>
  <c r="B30" i="4"/>
  <c r="B29" i="4"/>
  <c r="B28" i="4"/>
  <c r="D20" i="4"/>
  <c r="D19" i="4"/>
  <c r="D18" i="4"/>
  <c r="D17" i="4"/>
  <c r="C21" i="4"/>
  <c r="C20" i="4"/>
  <c r="C19" i="4"/>
  <c r="C18" i="4"/>
  <c r="C17" i="4"/>
  <c r="B20" i="4"/>
  <c r="B19" i="4"/>
  <c r="B18" i="4"/>
  <c r="B17" i="4"/>
  <c r="D11" i="4"/>
  <c r="D10" i="4"/>
  <c r="D9" i="4"/>
  <c r="C12" i="4"/>
  <c r="D7" i="4"/>
  <c r="D8" i="4"/>
  <c r="C11" i="4"/>
  <c r="C10" i="4"/>
  <c r="C9" i="4"/>
  <c r="D6" i="4"/>
  <c r="C7" i="4"/>
  <c r="C8" i="4"/>
  <c r="C6" i="4"/>
  <c r="B11" i="4"/>
  <c r="B10" i="4"/>
  <c r="B9" i="4"/>
  <c r="B7" i="4"/>
  <c r="B8" i="4"/>
  <c r="B6" i="4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4" i="1"/>
  <c r="G160" i="1" s="1"/>
  <c r="F160" i="1"/>
  <c r="F151" i="1"/>
  <c r="F152" i="1"/>
  <c r="F153" i="1"/>
  <c r="F154" i="1"/>
  <c r="F155" i="1"/>
  <c r="F156" i="1"/>
  <c r="F157" i="1"/>
  <c r="F158" i="1"/>
  <c r="F159" i="1"/>
  <c r="H5" i="2"/>
  <c r="H6" i="2"/>
  <c r="H56" i="2" s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4" i="2"/>
  <c r="G56" i="2"/>
  <c r="G55" i="2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4" i="3"/>
  <c r="G36" i="3" s="1"/>
  <c r="F36" i="3"/>
  <c r="F35" i="3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4" i="15"/>
  <c r="F59" i="15"/>
  <c r="F50" i="15"/>
  <c r="F51" i="15"/>
  <c r="F52" i="15"/>
  <c r="F53" i="15"/>
  <c r="F54" i="15"/>
  <c r="F55" i="15"/>
  <c r="F56" i="15"/>
  <c r="F57" i="15"/>
  <c r="F58" i="15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4" i="14"/>
  <c r="G51" i="14"/>
  <c r="F51" i="14"/>
  <c r="F49" i="14"/>
  <c r="F50" i="14"/>
  <c r="G5" i="13"/>
  <c r="G6" i="13"/>
  <c r="G7" i="13"/>
  <c r="G8" i="13"/>
  <c r="G41" i="13" s="1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" i="13"/>
  <c r="F41" i="13"/>
  <c r="F38" i="13"/>
  <c r="F39" i="13"/>
  <c r="F40" i="13"/>
  <c r="G5" i="12"/>
  <c r="G6" i="12"/>
  <c r="G7" i="12"/>
  <c r="G8" i="12"/>
  <c r="G50" i="12" s="1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4" i="12"/>
  <c r="F50" i="12"/>
  <c r="F47" i="12"/>
  <c r="F48" i="12"/>
  <c r="F49" i="12"/>
  <c r="G5" i="11"/>
  <c r="G6" i="11"/>
  <c r="G7" i="11"/>
  <c r="G53" i="11" s="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4" i="11"/>
  <c r="F53" i="11"/>
  <c r="F49" i="11"/>
  <c r="F50" i="11"/>
  <c r="F51" i="11"/>
  <c r="F52" i="1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4" i="10"/>
  <c r="G61" i="10"/>
  <c r="F61" i="10"/>
  <c r="F60" i="10"/>
  <c r="F53" i="10"/>
  <c r="F54" i="10"/>
  <c r="F55" i="10"/>
  <c r="F56" i="10"/>
  <c r="F57" i="10"/>
  <c r="F58" i="10"/>
  <c r="F59" i="10"/>
  <c r="G5" i="9"/>
  <c r="G6" i="9"/>
  <c r="G7" i="9"/>
  <c r="G8" i="9"/>
  <c r="G64" i="9" s="1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4" i="9"/>
  <c r="F64" i="9"/>
  <c r="F59" i="9"/>
  <c r="F60" i="9"/>
  <c r="F61" i="9"/>
  <c r="F62" i="9"/>
  <c r="F63" i="9"/>
  <c r="G5" i="8"/>
  <c r="G63" i="8" s="1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4" i="8"/>
  <c r="F63" i="8"/>
  <c r="F60" i="8"/>
  <c r="F61" i="8"/>
  <c r="F62" i="8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4" i="7"/>
  <c r="F59" i="7"/>
  <c r="F55" i="7"/>
  <c r="F56" i="7"/>
  <c r="F57" i="7"/>
  <c r="F58" i="7"/>
  <c r="G53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4" i="6"/>
  <c r="F52" i="6"/>
  <c r="E53" i="6"/>
  <c r="F53" i="6"/>
  <c r="D53" i="6"/>
  <c r="G69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4" i="5"/>
  <c r="F65" i="5"/>
  <c r="F66" i="5"/>
  <c r="F67" i="5"/>
  <c r="F69" i="5" s="1"/>
  <c r="F68" i="5"/>
  <c r="E69" i="5"/>
  <c r="D69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G59" i="15" l="1"/>
  <c r="G59" i="7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50" i="10"/>
  <c r="F51" i="10"/>
  <c r="F52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48" i="8"/>
  <c r="F49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50" i="8"/>
  <c r="F51" i="8"/>
  <c r="F52" i="8"/>
  <c r="F53" i="8"/>
  <c r="F54" i="8"/>
  <c r="F55" i="8"/>
  <c r="F56" i="8"/>
  <c r="F57" i="8"/>
  <c r="F58" i="8"/>
  <c r="F59" i="8"/>
  <c r="F5" i="7" l="1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4" i="1"/>
  <c r="F4" i="7" l="1"/>
  <c r="F4" i="15"/>
  <c r="F4" i="14"/>
  <c r="F4" i="13"/>
  <c r="F4" i="12"/>
  <c r="F4" i="11"/>
  <c r="F4" i="10"/>
  <c r="F4" i="9"/>
  <c r="F4" i="8"/>
  <c r="F4" i="6" l="1"/>
  <c r="F4" i="3" l="1"/>
  <c r="G4" i="2"/>
  <c r="P8" i="4" l="1"/>
  <c r="P7" i="4"/>
  <c r="P6" i="4"/>
  <c r="C24" i="4" l="1"/>
  <c r="D21" i="4" s="1"/>
  <c r="C36" i="4" l="1"/>
  <c r="D34" i="4" s="1"/>
  <c r="D24" i="4"/>
  <c r="Q7" i="4"/>
  <c r="Q8" i="4" l="1"/>
  <c r="D36" i="4"/>
  <c r="C13" i="4"/>
  <c r="D12" i="4" s="1"/>
  <c r="D13" i="4" l="1"/>
  <c r="Q6" i="4"/>
  <c r="D42" i="4" l="1"/>
  <c r="D45" i="4"/>
  <c r="D51" i="4"/>
  <c r="D49" i="4"/>
  <c r="D47" i="4"/>
  <c r="D46" i="4"/>
  <c r="D43" i="4"/>
  <c r="D50" i="4"/>
  <c r="D48" i="4"/>
  <c r="D44" i="4"/>
  <c r="D41" i="4"/>
  <c r="Q9" i="4"/>
  <c r="R6" i="4" s="1"/>
  <c r="D52" i="4" l="1"/>
  <c r="R7" i="4"/>
  <c r="R8" i="4"/>
  <c r="R9" i="4" l="1"/>
</calcChain>
</file>

<file path=xl/sharedStrings.xml><?xml version="1.0" encoding="utf-8"?>
<sst xmlns="http://schemas.openxmlformats.org/spreadsheetml/2006/main" count="1006" uniqueCount="232">
  <si>
    <t>DESPESAS LIQUIDADAS (CONTROLE EMPENHO)</t>
  </si>
  <si>
    <t>RESTOS A PAGAR NAO PROCESSADOS LIQUIDADOS</t>
  </si>
  <si>
    <t>CONTRIBUICOES A ENTIDADES NACIONAIS SEM EXIGENCIA DE PROGRAM</t>
  </si>
  <si>
    <t>ENTIDADES REPRESENTATIVAS DE CLASSE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</si>
  <si>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</si>
  <si>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</si>
  <si>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</si>
  <si>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</si>
  <si>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</si>
  <si>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GAS E OUTROS MATERIAIS ENGARRAFADOS</t>
  </si>
  <si>
    <t>ALIMENTOS PARA ANIMAIS</t>
  </si>
  <si>
    <t>GENEROS DE ALIMENTACAO</t>
  </si>
  <si>
    <t>ANIMAIS PARA PESQUISA E ABATE</t>
  </si>
  <si>
    <t>MATERIAL FARMACOLOGICO</t>
  </si>
  <si>
    <t>MATERIAL ODONTOLOGICO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</si>
  <si>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</si>
  <si>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</si>
  <si>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</si>
  <si>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</si>
  <si>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</si>
  <si>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</si>
  <si>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</si>
  <si>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</si>
  <si>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</si>
  <si>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MATERIAL P/ MANUT.DE BENS IMOVEIS/INSTALACOES</t>
  </si>
  <si>
    <t>MATERIAL P/ MANUTENCAO DE BENS MOVEIS</t>
  </si>
  <si>
    <t>MATERIAL ELETRICO E ELETRONICO</t>
  </si>
  <si>
    <t>MATERIAL DE PROTECAO E SEGURANCA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</si>
  <si>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</si>
  <si>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</si>
  <si>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</si>
  <si>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</si>
  <si>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</si>
  <si>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PASSAGENS PARA O PAIS</t>
  </si>
  <si>
    <t>TRANSPORTE DE SERVIDORES</t>
  </si>
  <si>
    <t>DIARIAS A COLABORADORES EVENTUAIS NO PAIS</t>
  </si>
  <si>
    <t>ESTAGIARIOS</t>
  </si>
  <si>
    <t>LOCACAO DE IMOVEIS</t>
  </si>
  <si>
    <t>SERVICO DE SELECAO E TREINAMENTO</t>
  </si>
  <si>
    <t>SERV. DE APOIO ADMIN., TECNICO E OPERACIONAL</t>
  </si>
  <si>
    <t>APOIO ADMINISTRATIVO, TECNICO E OPERACIONAL</t>
  </si>
  <si>
    <t>LIMPEZA E CONSERVACAO</t>
  </si>
  <si>
    <t>VIGILANCIA OSTENSIVA</t>
  </si>
  <si>
    <t>MANUTENCAO E CONSERVACAO DE BENS IMOVEIS</t>
  </si>
  <si>
    <t>OUTRAS LOCACOES DE MAO DE OBRA</t>
  </si>
  <si>
    <t>CONDOMINIOS</t>
  </si>
  <si>
    <t>LOCACAO DE MAQUINAS E EQUIPAMENTOS</t>
  </si>
  <si>
    <t>LOCACAO BENS MOV. OUT.NATUREZAS E INTANGIVEIS</t>
  </si>
  <si>
    <t>MANUTENCAO E CONSERV. DE BENS IMOVEIS</t>
  </si>
  <si>
    <t>MANUT. E CONSERV. DE MAQUINAS E EQUIPAMENTOS</t>
  </si>
  <si>
    <t>MANUTENCAO E CONSERV. DE VEICULOS</t>
  </si>
  <si>
    <t>MANUT.E CONS.DE B.MOVEIS DE OUTRAS NATUREZAS</t>
  </si>
  <si>
    <t>EXPOSICOES, CONGRESSOS E CONFERENCIAS</t>
  </si>
  <si>
    <t>FESTIVIDADES E HOMENAGENS</t>
  </si>
  <si>
    <t>FORNECIMENTO DE ALIMENTACAO</t>
  </si>
  <si>
    <t>SERVICOS DE ENERGIA ELETRICA</t>
  </si>
  <si>
    <t>SERVICOS DE AGUA E ESGOTO</t>
  </si>
  <si>
    <t>SERVICOS DE COMUNICACAO EM GERAL</t>
  </si>
  <si>
    <t>SERVICOS DE TELECOMUNICACOES</t>
  </si>
  <si>
    <t>SERVICOS DE PRODUCAO INDUSTRIAL</t>
  </si>
  <si>
    <t>SERVICOS GRAFICOS E EDITORIAIS</t>
  </si>
  <si>
    <t>SEGUROS EM GERAL</t>
  </si>
  <si>
    <t>FRETES E TRANSPORTES DE ENCOMENDAS</t>
  </si>
  <si>
    <t>VIGILANCIA OSTENSIVA/MONITORADA/RASTREAMENTO</t>
  </si>
  <si>
    <t>SERVICOS DE CONTROLE AMBIENTAL</t>
  </si>
  <si>
    <t>SERVICOS DE COPIAS E REPRODUCAO DE DOCUMENTOS</t>
  </si>
  <si>
    <t>SERVICOS DE PUBLICIDADE LEGAL</t>
  </si>
  <si>
    <t>SERVICOS DE PUBLICIDADE INSTITUCIONAL</t>
  </si>
  <si>
    <t>MANUTENCAO CORRETIVA/ADAPTATIVA E SUSTENTACAO SOFTWARES</t>
  </si>
  <si>
    <t>COMUNICACAO DE DADOS E REDES EM GERAL</t>
  </si>
  <si>
    <t>TELEFONIA FIXA E MOVEL - PACOTE DE COMUNICACAO DE DADOS</t>
  </si>
  <si>
    <t>OUTSOURCING DE IMPRESSAO</t>
  </si>
  <si>
    <t>TAXAS</t>
  </si>
  <si>
    <t>CONTRIBUICAO P/ O PIS/PASEP</t>
  </si>
  <si>
    <t>JUROS</t>
  </si>
  <si>
    <t>CONTRIB.PREVIDENCIARIAS-SERVICOS DE TERCEIROS</t>
  </si>
  <si>
    <t>CONTRIBUICAO P/ CUSTEIO DE ILUMINACAO PUBLICA</t>
  </si>
  <si>
    <t>OUTROS SERVICOS DE TERCEIROS - PJ</t>
  </si>
  <si>
    <t>RESTITUICOES</t>
  </si>
  <si>
    <t>RESSARCIMENTO DE PASSAGENS E DESP.C/LOCOMOCAO</t>
  </si>
  <si>
    <t>AJUDA DE CUSTO PARA MORADIA OU AUXILIO-MORADIA A AGENTES PUB</t>
  </si>
  <si>
    <t>INDENIZACAO DE MORADIA - PESSOAL CIVIL</t>
  </si>
  <si>
    <t>ASSISTENCIA AOS ESTUDANTES DAS INSTITUICOES FEDERAIS DE EDUC</t>
  </si>
  <si>
    <t>SERVICOS DE COPA E COZINHA</t>
  </si>
  <si>
    <t>SERVICOS DOMESTICOS</t>
  </si>
  <si>
    <t>SERV.MEDICO-HOSPITAL.,ODONTOL.E LABORATORIAIS</t>
  </si>
  <si>
    <t>CAPACITACAO DE SERVIDORES PUBLICOS FEDERAIS EM PROCESSO DE Q</t>
  </si>
  <si>
    <t>NATUREZA DE DESPESA DETALHADA</t>
  </si>
  <si>
    <t>LIQUIDADO</t>
  </si>
  <si>
    <t>GRUPO DE DESPESA</t>
  </si>
  <si>
    <t>AÇÃO</t>
  </si>
  <si>
    <t>%</t>
  </si>
  <si>
    <t>DESPESAS CORRENTES</t>
  </si>
  <si>
    <t>OUTROS</t>
  </si>
  <si>
    <t>TOTAL</t>
  </si>
  <si>
    <t>FOLHA</t>
  </si>
  <si>
    <t>INVESTIMENTOS</t>
  </si>
  <si>
    <t>COMBUSTIVEIS E LUBRIF. P/ OUTRAS FINALIDADES</t>
  </si>
  <si>
    <t>MATERIAL P/ AUDIO, VIDEO E FOTO</t>
  </si>
  <si>
    <t>LOCOMOCAO URBANA</t>
  </si>
  <si>
    <t>SERVICOS TECNICOS PROFISSIONAIS</t>
  </si>
  <si>
    <t>DIREITOS AUTORAIS</t>
  </si>
  <si>
    <t>TAXA DE ADMINISTRACAO</t>
  </si>
  <si>
    <t>SERVICOS DE ANALISES E PESQUISAS CIENTIFICAS</t>
  </si>
  <si>
    <t>MANUTENCAO E CONSERVACAO DE EQUIPAMENTOS DE TIC</t>
  </si>
  <si>
    <t>AUXILIO A PESSOAS FISICAS</t>
  </si>
  <si>
    <t>CONTRIBUICOES A ORGANISMOS INTERNACIONAIS SEM EXIGENCIA DE P</t>
  </si>
  <si>
    <t>CPLP-COMUNIDADE P/PAISES DE LINGUA PORTUGUESA</t>
  </si>
  <si>
    <t>EMISSAO DE CERTIFICADOS DIGITAIS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</si>
  <si>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</si>
  <si>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</si>
  <si>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</si>
  <si>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</si>
  <si>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</si>
  <si>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</si>
  <si>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</si>
  <si>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</si>
  <si>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</si>
  <si>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</si>
  <si>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</si>
  <si>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</si>
  <si>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</si>
  <si>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</si>
  <si>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</si>
  <si>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</si>
  <si>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GRATIFICACAO POR ENCARGO DE CURSO E CONCURSO - GECC</t>
  </si>
  <si>
    <t>MATERIAL DE MANOBRA E PATRULHAMENTO</t>
  </si>
  <si>
    <t>MATERIAL BIOLOGICO</t>
  </si>
  <si>
    <t>SERVICOS DE ESTACIONAMENTO DE VEICULOS</t>
  </si>
  <si>
    <t>MATERIAL P/ UTILIZACAO EM GRAFICA</t>
  </si>
  <si>
    <t>MATERIAL TECNICO P/ SELECAO E TREINAMENTO</t>
  </si>
  <si>
    <t>DESCONTOS FINANCEIROS CONCEDIDOS</t>
  </si>
  <si>
    <t>AUXILIO FINANCEIRO A PESQUISADORES</t>
  </si>
  <si>
    <t>OUTROS SERVICOS DE TERCEIROS - PESSOA FISICA</t>
  </si>
  <si>
    <t>MATERIAL P/ FESTIVIDADES E HOMENAGENS</t>
  </si>
  <si>
    <t>MATERIAL PARA COMUNICACOES</t>
  </si>
  <si>
    <t>ASSINATURAS DE PERIODICOS E ANUIDADES</t>
  </si>
  <si>
    <t>SERVICOS DE APOIO AO ENSINO</t>
  </si>
  <si>
    <t>HOSPEDAGENS</t>
  </si>
  <si>
    <t>DIGITALIZACAO/INDEXACAO DE DOCUMENTOS</t>
  </si>
  <si>
    <t>MULTAS DEDUTIVEIS</t>
  </si>
  <si>
    <t>MATERIAL DE CONSUMO</t>
  </si>
  <si>
    <t>UNIFORMES, TECIDOS E AVIAMENTOS</t>
  </si>
  <si>
    <t>SERVICOS DE SELECAO E TREINAMENTO</t>
  </si>
  <si>
    <t>MULTAS INDEDUTIVEIS</t>
  </si>
  <si>
    <t>APOSENTADORIAS E PENSOES CIVIS DA UNIAO</t>
  </si>
  <si>
    <t>PESSOAL E ENCARGOS SOCIAIS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</si>
  <si>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</si>
  <si>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</si>
  <si>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</si>
  <si>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</si>
  <si>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</si>
  <si>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</si>
  <si>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13 SALARIO - PENSOES CIVIS</t>
  </si>
  <si>
    <t>SENT.JUD.NAO TRANS JULG CARAT CONT AT CIVIL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</si>
  <si>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</si>
  <si>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</si>
  <si>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</si>
  <si>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</si>
  <si>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</si>
  <si>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</si>
  <si>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</si>
  <si>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</si>
  <si>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</si>
  <si>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</si>
  <si>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</si>
  <si>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</si>
  <si>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</si>
  <si>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</si>
  <si>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</si>
  <si>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</si>
  <si>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</si>
  <si>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</si>
  <si>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</si>
  <si>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</si>
  <si>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</si>
  <si>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</si>
  <si>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</si>
  <si>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</si>
  <si>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</si>
  <si>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</si>
  <si>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</si>
  <si>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</si>
  <si>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</si>
  <si>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</si>
  <si>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</si>
  <si>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</si>
  <si>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</si>
  <si>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SENTENCAS JUDICIAIS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</si>
  <si>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</si>
  <si>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</si>
  <si>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</si>
  <si>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</si>
  <si>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</si>
  <si>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</si>
  <si>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</si>
  <si>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</si>
  <si>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</si>
  <si>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</si>
  <si>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</si>
  <si>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OUTROS BENEF.ASSIST.DO SERVIDOR E DO MILITAR</t>
  </si>
  <si>
    <t>AUXILIO-TRANPORTE</t>
  </si>
  <si>
    <t>INDENIZACOES E RESTITUICOES</t>
  </si>
  <si>
    <t>REESTRUTURACAO E MODERNIZACAO DAS INSTITUICOES DA REDE FEDER</t>
  </si>
  <si>
    <t>OBRAS EM ANDAMENTO</t>
  </si>
  <si>
    <t>APARELHOS DE MEDICAO E ORIENTACAO</t>
  </si>
  <si>
    <t>MAQUINAS E EQUIPAMENTOS ENERGETICOS</t>
  </si>
  <si>
    <t>EQUIPAMENTOS DE TIC - COMPUTADORES</t>
  </si>
  <si>
    <t>MOBILIARIO EM GERAL</t>
  </si>
  <si>
    <t>AQUISICAO DE SOFTWARE PRONTO</t>
  </si>
  <si>
    <t>INSTALACOES</t>
  </si>
  <si>
    <t>APAR.EQUIP.UTENS.MED.,ODONT,LABOR.HOSPIT.</t>
  </si>
  <si>
    <t>APARELHOS E UTENSILIOS DOMESTICOS</t>
  </si>
  <si>
    <t>COLECOES E MATERIAIS BIBLIOGRAFICOS</t>
  </si>
  <si>
    <t>MAQUINAS E EQUIPAMENTOS DE NATUREZA INDUSTRIAL</t>
  </si>
  <si>
    <t>EQUIPAMENTOS PARA AUDIO, VIDEO E FOTO</t>
  </si>
  <si>
    <t>MAQUINAS, UTENSILIOS E EQUIPAMENTOS  DIVERSOS</t>
  </si>
  <si>
    <t>MATERIAL DE TIC (PERMANENTE)</t>
  </si>
  <si>
    <t>MAQUINAS, INSTALACOES E UTENS. DE  ESCRITORIO</t>
  </si>
  <si>
    <t>EQUIPAMENTOS DE TIC - ATIVOS DE REDE</t>
  </si>
  <si>
    <t>MAQ., FERRAMENTAS  E  UTENSILIOS  DE  OFICINA</t>
  </si>
  <si>
    <t>MAQUINAS E EQUIPAMENTOS AGRIC. E  RODOVIARIOS</t>
  </si>
  <si>
    <t>EQUIPAMENTOS DE TIC - IMPRESSORAS</t>
  </si>
  <si>
    <t>EQUIPAMENTOS DE TIC - TELEFONIA</t>
  </si>
  <si>
    <t>VEICULOS DE TRACAO MECANICA</t>
  </si>
  <si>
    <t>Relatório de Despesas Liquidadas - 4º Trimestre de 2020</t>
  </si>
  <si>
    <t>AJUDA DE CUSTO - PESSOAL CIVIL</t>
  </si>
  <si>
    <t>INDENIZACOES</t>
  </si>
  <si>
    <t>COMPUTACAO EM NUVEM - PLATAFORMA COMO SERVICO (PAAS)</t>
  </si>
  <si>
    <t>COMPUTACAO EM NUVEM - SOFTWARE COMO SERVICO (SAAS)</t>
  </si>
  <si>
    <t>INDENIZACAO DE TRANSPORTE - PESSOAL CIVIL</t>
  </si>
  <si>
    <t>SEMOVENTES E EQUIPAMENTOS DE MONTARIA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</si>
</sst>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#,##0.00;\(#,##0.00\)"/>
    <numFmt numFmtId="166" formatCode="#,##0.00_);\(#,##0.00\)"/>
  </numFmts>
  <fonts count="11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8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1" fillId="5" borderId="8" xfId="1" applyFont="1" applyFill="1" applyBorder="1" applyAlignment="1">
      <alignment horizontal="right" vertical="center"/>
    </xf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right" vertical="center"/>
    </xf>
    <xf numFmtId="166" fontId="1" fillId="5" borderId="8" xfId="0" applyNumberFormat="1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66" fontId="3" fillId="2" borderId="6" xfId="0" applyNumberFormat="1" applyFont="1" applyFill="1" applyBorder="1" applyAlignment="1">
      <alignment horizontal="right" vertical="center"/>
    </xf>
    <xf numFmtId="166" fontId="3" fillId="2" borderId="7" xfId="0" applyNumberFormat="1" applyFont="1" applyFill="1" applyBorder="1" applyAlignment="1">
      <alignment horizontal="right" vertical="center"/>
    </xf>
    <xf numFmtId="9" fontId="3" fillId="2" borderId="6" xfId="2" applyFont="1" applyFill="1" applyBorder="1" applyAlignment="1">
      <alignment horizontal="right" vertical="center"/>
    </xf>
    <xf numFmtId="9" fontId="3" fillId="2" borderId="7" xfId="2" applyFont="1" applyFill="1" applyBorder="1" applyAlignment="1">
      <alignment horizontal="right" vertical="center"/>
    </xf>
    <xf numFmtId="164" fontId="10" fillId="5" borderId="8" xfId="1" applyFont="1" applyFill="1" applyBorder="1" applyAlignment="1">
      <alignment horizontal="right" vertical="center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2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0.12837969017422216"/>
                  <c:y val="-5.89820219290384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8.8973713082020428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BOLSAS DE ESTUDO NO PAIS</c:v>
                </c:pt>
                <c:pt idx="6">
                  <c:v>OUTROS</c:v>
                </c:pt>
              </c:strCache>
            </c:strRef>
          </c:cat>
          <c:val>
            <c:numRef>
              <c:f>'4º Trimestre'!$C$6:$C$12</c:f>
              <c:numCache>
                <c:formatCode>_-"R$"\ * #,##0.00_-;\-"R$"\ * #,##0.00_-;_-"R$"\ * "-"??_-;_-@_-</c:formatCode>
                <c:ptCount val="7"/>
                <c:pt idx="0">
                  <c:v>3017426.3899999997</c:v>
                </c:pt>
                <c:pt idx="1">
                  <c:v>3463797.38</c:v>
                </c:pt>
                <c:pt idx="2">
                  <c:v>2709331.17</c:v>
                </c:pt>
                <c:pt idx="3">
                  <c:v>1901984.54</c:v>
                </c:pt>
                <c:pt idx="4">
                  <c:v>2615733.2000000002</c:v>
                </c:pt>
                <c:pt idx="5">
                  <c:v>4062555.65</c:v>
                </c:pt>
                <c:pt idx="6">
                  <c:v>18074827.880000003</c:v>
                </c:pt>
              </c:numCache>
            </c:numRef>
          </c:val>
        </c:ser>
        <c:ser>
          <c:idx val="1"/>
          <c:order val="1"/>
          <c:cat>
            <c:strRef>
              <c:f>'4º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BOLSAS DE ESTUDO NO PAIS</c:v>
                </c:pt>
                <c:pt idx="6">
                  <c:v>OUTROS</c:v>
                </c:pt>
              </c:strCache>
            </c:strRef>
          </c:cat>
          <c:val>
            <c:numRef>
              <c:f>'4º Trimestre'!$D$6:$D$12</c:f>
              <c:numCache>
                <c:formatCode>0.00%</c:formatCode>
                <c:ptCount val="7"/>
                <c:pt idx="0">
                  <c:v>8.4178299661263181E-2</c:v>
                </c:pt>
                <c:pt idx="1">
                  <c:v>9.6630882127182016E-2</c:v>
                </c:pt>
                <c:pt idx="2">
                  <c:v>7.5583249309972664E-2</c:v>
                </c:pt>
                <c:pt idx="3">
                  <c:v>5.3060391163083129E-2</c:v>
                </c:pt>
                <c:pt idx="4">
                  <c:v>7.2972110893321548E-2</c:v>
                </c:pt>
                <c:pt idx="5">
                  <c:v>0.11333467090683788</c:v>
                </c:pt>
                <c:pt idx="6">
                  <c:v>0.50424039593833958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18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9.7498800537797956E-2"/>
                  <c:y val="-8.3743948824343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1726953026210833E-3"/>
                  <c:y val="-2.02473712749905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Trimestre'!$B$17:$B$21</c:f>
              <c:strCache>
                <c:ptCount val="5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13º SALARIO</c:v>
                </c:pt>
                <c:pt idx="4">
                  <c:v>OUTROS</c:v>
                </c:pt>
              </c:strCache>
            </c:strRef>
          </c:cat>
          <c:val>
            <c:numRef>
              <c:f>'4º Trimestre'!$C$17:$C$21</c:f>
              <c:numCache>
                <c:formatCode>_-"R$"\ * #,##0.00_-;\-"R$"\ * #,##0.00_-;_-"R$"\ * "-"??_-;_-@_-</c:formatCode>
                <c:ptCount val="5"/>
                <c:pt idx="0">
                  <c:v>39184305.060000002</c:v>
                </c:pt>
                <c:pt idx="1">
                  <c:v>89803454.629999995</c:v>
                </c:pt>
                <c:pt idx="2">
                  <c:v>76130540.890000001</c:v>
                </c:pt>
                <c:pt idx="3">
                  <c:v>14171857.85</c:v>
                </c:pt>
                <c:pt idx="4">
                  <c:v>50742120.98999998</c:v>
                </c:pt>
              </c:numCache>
            </c:numRef>
          </c:val>
        </c:ser>
        <c:ser>
          <c:idx val="1"/>
          <c:order val="1"/>
          <c:cat>
            <c:strRef>
              <c:f>'4º Trimestre'!$B$17:$B$21</c:f>
              <c:strCache>
                <c:ptCount val="5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13º SALARIO</c:v>
                </c:pt>
                <c:pt idx="4">
                  <c:v>OUTROS</c:v>
                </c:pt>
              </c:strCache>
            </c:strRef>
          </c:cat>
          <c:val>
            <c:numRef>
              <c:f>'4º Trimestre'!$D$17:$D$21</c:f>
              <c:numCache>
                <c:formatCode>0.00%</c:formatCode>
                <c:ptCount val="5"/>
                <c:pt idx="0">
                  <c:v>0.14510970741780813</c:v>
                </c:pt>
                <c:pt idx="1">
                  <c:v>0.33256562816448493</c:v>
                </c:pt>
                <c:pt idx="2">
                  <c:v>0.28193126041642186</c:v>
                </c:pt>
                <c:pt idx="3">
                  <c:v>5.2482087994959764E-2</c:v>
                </c:pt>
                <c:pt idx="4">
                  <c:v>0.18791131600632544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Trimestre'!$B$28:$B$35</c:f>
              <c:strCache>
                <c:ptCount val="7"/>
                <c:pt idx="0">
                  <c:v>MAQUINAS E EQUIPAMENTOS ENERGETICOS</c:v>
                </c:pt>
                <c:pt idx="1">
                  <c:v>OBRAS EM ANDAMENTO</c:v>
                </c:pt>
                <c:pt idx="2">
                  <c:v>INSTALACOES</c:v>
                </c:pt>
                <c:pt idx="3">
                  <c:v>COLECOES E MATERIAIS BIBLIOGRAFICOS</c:v>
                </c:pt>
                <c:pt idx="4">
                  <c:v>MATERIAL DE TIC (PERMANENTE)</c:v>
                </c:pt>
                <c:pt idx="5">
                  <c:v>MOBILIARIO EM GERAL</c:v>
                </c:pt>
                <c:pt idx="6">
                  <c:v>OUTROS</c:v>
                </c:pt>
              </c:strCache>
            </c:strRef>
          </c:cat>
          <c:val>
            <c:numRef>
              <c:f>'4º Trimestre'!$C$28:$C$35</c:f>
              <c:numCache>
                <c:formatCode>_-"R$"\ * #,##0.00_-;\-"R$"\ * #,##0.00_-;_-"R$"\ * "-"??_-;_-@_-</c:formatCode>
                <c:ptCount val="8"/>
                <c:pt idx="0">
                  <c:v>293258.09999999998</c:v>
                </c:pt>
                <c:pt idx="1">
                  <c:v>568325.97</c:v>
                </c:pt>
                <c:pt idx="2">
                  <c:v>282295.99</c:v>
                </c:pt>
                <c:pt idx="3">
                  <c:v>342636.69</c:v>
                </c:pt>
                <c:pt idx="4">
                  <c:v>535127.27</c:v>
                </c:pt>
                <c:pt idx="5">
                  <c:v>548872.53</c:v>
                </c:pt>
                <c:pt idx="6">
                  <c:v>1849095.1499999994</c:v>
                </c:pt>
              </c:numCache>
            </c:numRef>
          </c:val>
        </c:ser>
        <c:ser>
          <c:idx val="1"/>
          <c:order val="1"/>
          <c:cat>
            <c:strRef>
              <c:f>'4º Trimestre'!$B$28:$B$35</c:f>
              <c:strCache>
                <c:ptCount val="7"/>
                <c:pt idx="0">
                  <c:v>MAQUINAS E EQUIPAMENTOS ENERGETICOS</c:v>
                </c:pt>
                <c:pt idx="1">
                  <c:v>OBRAS EM ANDAMENTO</c:v>
                </c:pt>
                <c:pt idx="2">
                  <c:v>INSTALACOES</c:v>
                </c:pt>
                <c:pt idx="3">
                  <c:v>COLECOES E MATERIAIS BIBLIOGRAFICOS</c:v>
                </c:pt>
                <c:pt idx="4">
                  <c:v>MATERIAL DE TIC (PERMANENTE)</c:v>
                </c:pt>
                <c:pt idx="5">
                  <c:v>MOBILIARIO EM GERAL</c:v>
                </c:pt>
                <c:pt idx="6">
                  <c:v>OUTROS</c:v>
                </c:pt>
              </c:strCache>
            </c:strRef>
          </c:cat>
          <c:val>
            <c:numRef>
              <c:f>'4º Trimestre'!$D$28:$D$35</c:f>
              <c:numCache>
                <c:formatCode>0.00%</c:formatCode>
                <c:ptCount val="8"/>
                <c:pt idx="0">
                  <c:v>6.6353815653081016E-2</c:v>
                </c:pt>
                <c:pt idx="1">
                  <c:v>0.12859183307891053</c:v>
                </c:pt>
                <c:pt idx="2">
                  <c:v>6.3873482369503187E-2</c:v>
                </c:pt>
                <c:pt idx="3">
                  <c:v>7.7526423871128777E-2</c:v>
                </c:pt>
                <c:pt idx="4">
                  <c:v>0.12108015507335183</c:v>
                </c:pt>
                <c:pt idx="5">
                  <c:v>0.12419021562459891</c:v>
                </c:pt>
                <c:pt idx="6">
                  <c:v>0.41838407432942576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'4º Trimestre'!$Q$6:$Q$8</c:f>
              <c:numCache>
                <c:formatCode>_-"R$"\ * #,##0.00_-;\-"R$"\ * #,##0.00_-;_-"R$"\ * "-"??_-;_-@_-</c:formatCode>
                <c:ptCount val="3"/>
                <c:pt idx="0">
                  <c:v>35845656.210000001</c:v>
                </c:pt>
                <c:pt idx="1">
                  <c:v>270032279.41999996</c:v>
                </c:pt>
                <c:pt idx="2">
                  <c:v>4419611.6999999993</c:v>
                </c:pt>
              </c:numCache>
            </c:numRef>
          </c:val>
        </c:ser>
        <c:ser>
          <c:idx val="1"/>
          <c:order val="1"/>
          <c:cat>
            <c:strRef>
              <c:f>'4º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'4º Trimestre'!$R$6:$R$8</c:f>
              <c:numCache>
                <c:formatCode>0.00%</c:formatCode>
                <c:ptCount val="3"/>
                <c:pt idx="0">
                  <c:v>0.11552026923331857</c:v>
                </c:pt>
                <c:pt idx="1">
                  <c:v>0.87023658982654462</c:v>
                </c:pt>
                <c:pt idx="2">
                  <c:v>1.4243140940136931E-2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'4º Trimestre'!$C$41:$C$51</c:f>
              <c:numCache>
                <c:formatCode>_-"R$"\ * #,##0.00_-;\-"R$"\ * #,##0.00_-;_-"R$"\ * "-"??_-;_-@_-</c:formatCode>
                <c:ptCount val="11"/>
                <c:pt idx="0">
                  <c:v>6353183.5699999966</c:v>
                </c:pt>
                <c:pt idx="1">
                  <c:v>1754145.4800000002</c:v>
                </c:pt>
                <c:pt idx="2">
                  <c:v>5120918.1000000006</c:v>
                </c:pt>
                <c:pt idx="3">
                  <c:v>5522250.0799999991</c:v>
                </c:pt>
                <c:pt idx="4">
                  <c:v>2977721.5400000005</c:v>
                </c:pt>
                <c:pt idx="5">
                  <c:v>2918601.5699999994</c:v>
                </c:pt>
                <c:pt idx="6">
                  <c:v>2616832.3499999996</c:v>
                </c:pt>
                <c:pt idx="7">
                  <c:v>1842949.6600000001</c:v>
                </c:pt>
                <c:pt idx="8">
                  <c:v>1827574.9499999997</c:v>
                </c:pt>
                <c:pt idx="9">
                  <c:v>1520414.7600000002</c:v>
                </c:pt>
                <c:pt idx="10">
                  <c:v>3391064.1499999994</c:v>
                </c:pt>
              </c:numCache>
            </c:numRef>
          </c:val>
        </c:ser>
        <c:ser>
          <c:idx val="1"/>
          <c:order val="1"/>
          <c:cat>
            <c:strRef>
              <c:f>'4º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'4º Trimestre'!$D$41:$D$51</c:f>
              <c:numCache>
                <c:formatCode>0.00%</c:formatCode>
                <c:ptCount val="11"/>
                <c:pt idx="0">
                  <c:v>0.17723719529027968</c:v>
                </c:pt>
                <c:pt idx="1">
                  <c:v>4.8936068284631921E-2</c:v>
                </c:pt>
                <c:pt idx="2">
                  <c:v>0.14286021352208914</c:v>
                </c:pt>
                <c:pt idx="3">
                  <c:v>0.15405632547631909</c:v>
                </c:pt>
                <c:pt idx="4">
                  <c:v>8.3070638254051379E-2</c:v>
                </c:pt>
                <c:pt idx="5">
                  <c:v>8.1421345808304263E-2</c:v>
                </c:pt>
                <c:pt idx="6">
                  <c:v>7.3002774301840559E-2</c:v>
                </c:pt>
                <c:pt idx="7">
                  <c:v>5.1413472505655103E-2</c:v>
                </c:pt>
                <c:pt idx="8">
                  <c:v>5.0984558332346948E-2</c:v>
                </c:pt>
                <c:pt idx="9">
                  <c:v>4.2415592871078316E-2</c:v>
                </c:pt>
                <c:pt idx="10">
                  <c:v>9.4601815353403437E-2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70" zoomScaleNormal="70" workbookViewId="0"/>
  </sheetViews>
  <sheetFormatPr defaultRowHeight="12.75" x14ac:dyDescent="0.2"/>
  <cols>
    <col min="2" max="2" width="48.7109375" style="5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.85546875" customWidth="1"/>
    <col min="15" max="15" width="4.42578125" customWidth="1"/>
    <col min="16" max="16" width="48.7109375" style="5" customWidth="1"/>
    <col min="17" max="17" width="24.85546875" customWidth="1"/>
    <col min="18" max="18" width="13.140625" customWidth="1"/>
  </cols>
  <sheetData>
    <row r="1" spans="1:18" ht="58.5" customHeight="1" x14ac:dyDescent="0.2">
      <c r="A1" s="34"/>
      <c r="B1" s="38" t="s">
        <v>225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2.75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25" customFormat="1" ht="14.25" customHeight="1" x14ac:dyDescent="0.2">
      <c r="B3" s="39" t="s">
        <v>111</v>
      </c>
      <c r="C3" s="39"/>
      <c r="D3" s="39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39" t="s">
        <v>111</v>
      </c>
      <c r="Q3" s="39"/>
      <c r="R3" s="39"/>
    </row>
    <row r="4" spans="1:18" ht="13.5" thickBot="1" x14ac:dyDescent="0.25">
      <c r="B4" s="41" t="s">
        <v>92</v>
      </c>
      <c r="C4" s="41"/>
      <c r="D4" s="42"/>
      <c r="P4" s="43" t="s">
        <v>94</v>
      </c>
      <c r="Q4" s="43"/>
      <c r="R4" s="44"/>
    </row>
    <row r="5" spans="1:18" ht="14.25" thickTop="1" thickBot="1" x14ac:dyDescent="0.25">
      <c r="B5" s="26" t="s">
        <v>87</v>
      </c>
      <c r="C5" s="26" t="s">
        <v>88</v>
      </c>
      <c r="D5" s="15" t="s">
        <v>91</v>
      </c>
      <c r="P5" s="14" t="s">
        <v>89</v>
      </c>
      <c r="Q5" s="14" t="s">
        <v>88</v>
      </c>
      <c r="R5" s="15" t="s">
        <v>91</v>
      </c>
    </row>
    <row r="6" spans="1:18" ht="22.5" thickTop="1" thickBot="1" x14ac:dyDescent="0.25">
      <c r="B6" s="16" t="str">
        <f>'Despesas Correntes'!C54</f>
        <v>APOIO ADMINISTRATIVO, TECNICO E OPERACIONAL</v>
      </c>
      <c r="C6" s="17">
        <f>'Despesas Correntes'!F54</f>
        <v>3017426.3899999997</v>
      </c>
      <c r="D6" s="18">
        <f>'Despesas Correntes'!G54</f>
        <v>8.4178299661263181E-2</v>
      </c>
      <c r="P6" s="16" t="str">
        <f>B4</f>
        <v>DESPESAS CORRENTES</v>
      </c>
      <c r="Q6" s="17">
        <f>C13</f>
        <v>35845656.210000001</v>
      </c>
      <c r="R6" s="18">
        <f>Q6/$Q$9</f>
        <v>0.11552026923331857</v>
      </c>
    </row>
    <row r="7" spans="1:18" ht="14.25" thickTop="1" thickBot="1" x14ac:dyDescent="0.25">
      <c r="B7" s="16" t="str">
        <f>'Despesas Correntes'!C55</f>
        <v>LIMPEZA E CONSERVACAO</v>
      </c>
      <c r="C7" s="17">
        <f>'Despesas Correntes'!F55</f>
        <v>3463797.38</v>
      </c>
      <c r="D7" s="18">
        <f>'Despesas Correntes'!G55</f>
        <v>9.6630882127182016E-2</v>
      </c>
      <c r="P7" s="16" t="str">
        <f>B15</f>
        <v>FOLHA</v>
      </c>
      <c r="Q7" s="17">
        <f>C24</f>
        <v>270032279.41999996</v>
      </c>
      <c r="R7" s="18">
        <f>Q7/$Q$9</f>
        <v>0.87023658982654462</v>
      </c>
    </row>
    <row r="8" spans="1:18" ht="14.25" thickTop="1" thickBot="1" x14ac:dyDescent="0.25">
      <c r="B8" s="16" t="str">
        <f>'Despesas Correntes'!C56</f>
        <v>VIGILANCIA OSTENSIVA</v>
      </c>
      <c r="C8" s="17">
        <f>'Despesas Correntes'!F56</f>
        <v>2709331.17</v>
      </c>
      <c r="D8" s="18">
        <f>'Despesas Correntes'!G56</f>
        <v>7.5583249309972664E-2</v>
      </c>
      <c r="P8" s="16" t="str">
        <f>B26</f>
        <v>INVESTIMENTOS</v>
      </c>
      <c r="Q8" s="17">
        <f>C36</f>
        <v>4419611.6999999993</v>
      </c>
      <c r="R8" s="18">
        <f>Q8/$Q$9</f>
        <v>1.4243140940136931E-2</v>
      </c>
    </row>
    <row r="9" spans="1:18" ht="14.25" thickTop="1" thickBot="1" x14ac:dyDescent="0.25">
      <c r="B9" s="16" t="str">
        <f>'Despesas Correntes'!C68</f>
        <v>MANUTENCAO E CONSERV. DE BENS IMOVEIS</v>
      </c>
      <c r="C9" s="17">
        <f>'Despesas Correntes'!F68</f>
        <v>1901984.54</v>
      </c>
      <c r="D9" s="18">
        <f>'Despesas Correntes'!G68</f>
        <v>5.3060391163083129E-2</v>
      </c>
      <c r="P9" s="19" t="s">
        <v>94</v>
      </c>
      <c r="Q9" s="20">
        <f>SUM(Q6:Q8)</f>
        <v>310297547.32999992</v>
      </c>
      <c r="R9" s="32">
        <f>SUM(R6:R8)</f>
        <v>1.0000000000000002</v>
      </c>
    </row>
    <row r="10" spans="1:18" ht="14.25" thickTop="1" thickBot="1" x14ac:dyDescent="0.25">
      <c r="B10" s="16" t="str">
        <f>'Despesas Correntes'!C77</f>
        <v>SERVICOS DE ENERGIA ELETRICA</v>
      </c>
      <c r="C10" s="17">
        <f>'Despesas Correntes'!F77</f>
        <v>2615733.2000000002</v>
      </c>
      <c r="D10" s="18">
        <f>'Despesas Correntes'!G77</f>
        <v>7.2972110893321548E-2</v>
      </c>
    </row>
    <row r="11" spans="1:18" ht="14.25" thickTop="1" thickBot="1" x14ac:dyDescent="0.25">
      <c r="B11" s="16" t="str">
        <f>'Despesas Correntes'!C130</f>
        <v>BOLSAS DE ESTUDO NO PAIS</v>
      </c>
      <c r="C11" s="17">
        <f>'Despesas Correntes'!F130</f>
        <v>4062555.65</v>
      </c>
      <c r="D11" s="18">
        <f>'Despesas Correntes'!G130</f>
        <v>0.11333467090683788</v>
      </c>
    </row>
    <row r="12" spans="1:18" ht="14.25" thickTop="1" thickBot="1" x14ac:dyDescent="0.25">
      <c r="B12" s="16" t="s">
        <v>93</v>
      </c>
      <c r="C12" s="17">
        <f>'Despesas Correntes'!F160-(SUM(C6:C11))</f>
        <v>18074827.880000003</v>
      </c>
      <c r="D12" s="18">
        <f>C12/C13</f>
        <v>0.50424039593833958</v>
      </c>
    </row>
    <row r="13" spans="1:18" ht="13.5" thickTop="1" x14ac:dyDescent="0.2">
      <c r="B13" s="21" t="s">
        <v>94</v>
      </c>
      <c r="C13" s="20">
        <f>SUM(C6:C12)</f>
        <v>35845656.210000001</v>
      </c>
      <c r="D13" s="35">
        <f>SUM(D6:D12)</f>
        <v>1</v>
      </c>
    </row>
    <row r="15" spans="1:18" ht="13.5" thickBot="1" x14ac:dyDescent="0.25">
      <c r="B15" s="41" t="s">
        <v>95</v>
      </c>
      <c r="C15" s="41"/>
      <c r="D15" s="42"/>
    </row>
    <row r="16" spans="1:18" ht="14.25" thickTop="1" thickBot="1" x14ac:dyDescent="0.25">
      <c r="B16" s="26" t="s">
        <v>87</v>
      </c>
      <c r="C16" s="26" t="s">
        <v>88</v>
      </c>
      <c r="D16" s="15" t="s">
        <v>91</v>
      </c>
    </row>
    <row r="17" spans="2:4" ht="14.25" thickTop="1" thickBot="1" x14ac:dyDescent="0.25">
      <c r="B17" s="16" t="str">
        <f>Folha!D14</f>
        <v>CONTRIBUICAO PATRONAL PARA O RPPS</v>
      </c>
      <c r="C17" s="17">
        <f>Folha!G14</f>
        <v>39184305.060000002</v>
      </c>
      <c r="D17" s="18">
        <f>Folha!H14</f>
        <v>0.14510970741780813</v>
      </c>
    </row>
    <row r="18" spans="2:4" ht="14.25" thickTop="1" thickBot="1" x14ac:dyDescent="0.25">
      <c r="B18" s="16" t="str">
        <f>Folha!D23</f>
        <v>VENCIMENTOS E SALARIOS</v>
      </c>
      <c r="C18" s="17">
        <f>Folha!G23</f>
        <v>89803454.629999995</v>
      </c>
      <c r="D18" s="18">
        <f>Folha!H23</f>
        <v>0.33256562816448493</v>
      </c>
    </row>
    <row r="19" spans="2:4" ht="22.5" customHeight="1" thickTop="1" thickBot="1" x14ac:dyDescent="0.25">
      <c r="B19" s="16" t="str">
        <f>Folha!D31</f>
        <v>GRATIFICACAO POR EXERCICIO DE CARGO EFETIVO</v>
      </c>
      <c r="C19" s="17">
        <f>Folha!G31</f>
        <v>76130540.890000001</v>
      </c>
      <c r="D19" s="18">
        <f>Folha!H31</f>
        <v>0.28193126041642186</v>
      </c>
    </row>
    <row r="20" spans="2:4" ht="14.25" thickTop="1" thickBot="1" x14ac:dyDescent="0.25">
      <c r="B20" s="16" t="str">
        <f>Folha!D36</f>
        <v>13º SALARIO</v>
      </c>
      <c r="C20" s="17">
        <f>Folha!G36</f>
        <v>14171857.85</v>
      </c>
      <c r="D20" s="18">
        <f>Folha!H36</f>
        <v>5.2482087994959764E-2</v>
      </c>
    </row>
    <row r="21" spans="2:4" ht="14.25" thickTop="1" thickBot="1" x14ac:dyDescent="0.25">
      <c r="B21" s="16" t="s">
        <v>93</v>
      </c>
      <c r="C21" s="17">
        <f>Folha!G56-(SUM(C17:C20))</f>
        <v>50742120.98999998</v>
      </c>
      <c r="D21" s="18">
        <f>C21/C24</f>
        <v>0.18791131600632544</v>
      </c>
    </row>
    <row r="22" spans="2:4" ht="14.25" thickTop="1" thickBot="1" x14ac:dyDescent="0.25">
      <c r="B22" s="16"/>
      <c r="C22" s="17"/>
      <c r="D22" s="18"/>
    </row>
    <row r="23" spans="2:4" ht="14.25" thickTop="1" thickBot="1" x14ac:dyDescent="0.25">
      <c r="B23" s="16"/>
      <c r="C23" s="17"/>
      <c r="D23" s="18"/>
    </row>
    <row r="24" spans="2:4" ht="13.5" thickTop="1" x14ac:dyDescent="0.2">
      <c r="B24" s="21" t="s">
        <v>94</v>
      </c>
      <c r="C24" s="20">
        <f>SUM(C17:C23)</f>
        <v>270032279.41999996</v>
      </c>
      <c r="D24" s="35">
        <f>SUM(D17:D23)</f>
        <v>1</v>
      </c>
    </row>
    <row r="26" spans="2:4" ht="13.5" thickBot="1" x14ac:dyDescent="0.25">
      <c r="B26" s="41" t="s">
        <v>96</v>
      </c>
      <c r="C26" s="41"/>
      <c r="D26" s="42"/>
    </row>
    <row r="27" spans="2:4" ht="14.25" thickTop="1" thickBot="1" x14ac:dyDescent="0.25">
      <c r="B27" s="26" t="s">
        <v>87</v>
      </c>
      <c r="C27" s="26" t="s">
        <v>88</v>
      </c>
      <c r="D27" s="15" t="s">
        <v>91</v>
      </c>
    </row>
    <row r="28" spans="2:4" ht="14.25" thickTop="1" thickBot="1" x14ac:dyDescent="0.25">
      <c r="B28" s="16" t="str">
        <f>Investimentos!C6</f>
        <v>MAQUINAS E EQUIPAMENTOS ENERGETICOS</v>
      </c>
      <c r="C28" s="17">
        <f>Investimentos!F6</f>
        <v>293258.09999999998</v>
      </c>
      <c r="D28" s="18">
        <f>Investimentos!G6</f>
        <v>6.6353815653081016E-2</v>
      </c>
    </row>
    <row r="29" spans="2:4" ht="14.25" thickTop="1" thickBot="1" x14ac:dyDescent="0.25">
      <c r="B29" s="16" t="str">
        <f>Investimentos!C10</f>
        <v>OBRAS EM ANDAMENTO</v>
      </c>
      <c r="C29" s="17">
        <f>Investimentos!F10</f>
        <v>568325.97</v>
      </c>
      <c r="D29" s="18">
        <f>Investimentos!G10</f>
        <v>0.12859183307891053</v>
      </c>
    </row>
    <row r="30" spans="2:4" ht="14.25" thickTop="1" thickBot="1" x14ac:dyDescent="0.25">
      <c r="B30" s="16" t="str">
        <f>Investimentos!C11</f>
        <v>INSTALACOES</v>
      </c>
      <c r="C30" s="17">
        <f>Investimentos!F11</f>
        <v>282295.99</v>
      </c>
      <c r="D30" s="18">
        <f>Investimentos!G11</f>
        <v>6.3873482369503187E-2</v>
      </c>
    </row>
    <row r="31" spans="2:4" ht="14.25" thickTop="1" thickBot="1" x14ac:dyDescent="0.25">
      <c r="B31" s="16" t="str">
        <f>Investimentos!C15</f>
        <v>COLECOES E MATERIAIS BIBLIOGRAFICOS</v>
      </c>
      <c r="C31" s="17">
        <f>Investimentos!F15</f>
        <v>342636.69</v>
      </c>
      <c r="D31" s="18">
        <f>Investimentos!G15</f>
        <v>7.7526423871128777E-2</v>
      </c>
    </row>
    <row r="32" spans="2:4" ht="14.25" thickTop="1" thickBot="1" x14ac:dyDescent="0.25">
      <c r="B32" s="16" t="str">
        <f>Investimentos!C20</f>
        <v>MATERIAL DE TIC (PERMANENTE)</v>
      </c>
      <c r="C32" s="17">
        <f>Investimentos!F20</f>
        <v>535127.27</v>
      </c>
      <c r="D32" s="18">
        <f>Investimentos!G20</f>
        <v>0.12108015507335183</v>
      </c>
    </row>
    <row r="33" spans="2:4" ht="14.25" thickTop="1" thickBot="1" x14ac:dyDescent="0.25">
      <c r="B33" s="16" t="str">
        <f>Investimentos!C26</f>
        <v>MOBILIARIO EM GERAL</v>
      </c>
      <c r="C33" s="17">
        <f>Investimentos!F26</f>
        <v>548872.53</v>
      </c>
      <c r="D33" s="18">
        <f>Investimentos!G26</f>
        <v>0.12419021562459891</v>
      </c>
    </row>
    <row r="34" spans="2:4" ht="14.25" thickTop="1" thickBot="1" x14ac:dyDescent="0.25">
      <c r="B34" s="16" t="s">
        <v>93</v>
      </c>
      <c r="C34" s="17">
        <f>Investimentos!F36-(SUM(C28:C33))</f>
        <v>1849095.1499999994</v>
      </c>
      <c r="D34" s="18">
        <f>C34/C36</f>
        <v>0.41838407432942576</v>
      </c>
    </row>
    <row r="35" spans="2:4" ht="14.25" thickTop="1" thickBot="1" x14ac:dyDescent="0.25">
      <c r="B35" s="16"/>
      <c r="C35" s="17"/>
      <c r="D35" s="18"/>
    </row>
    <row r="36" spans="2:4" ht="13.5" thickTop="1" x14ac:dyDescent="0.2">
      <c r="B36" s="21" t="s">
        <v>94</v>
      </c>
      <c r="C36" s="20">
        <f>SUM(C28:C35)</f>
        <v>4419611.6999999993</v>
      </c>
      <c r="D36" s="35">
        <f>SUM(D28:D35)</f>
        <v>1</v>
      </c>
    </row>
    <row r="38" spans="2:4" ht="15.75" x14ac:dyDescent="0.2">
      <c r="B38" s="40" t="s">
        <v>110</v>
      </c>
      <c r="C38" s="40"/>
      <c r="D38" s="40"/>
    </row>
    <row r="39" spans="2:4" ht="13.5" thickBot="1" x14ac:dyDescent="0.25">
      <c r="B39" s="41" t="s">
        <v>123</v>
      </c>
      <c r="C39" s="41"/>
      <c r="D39" s="42"/>
    </row>
    <row r="40" spans="2:4" ht="14.25" thickTop="1" thickBot="1" x14ac:dyDescent="0.25">
      <c r="B40" s="28" t="s">
        <v>87</v>
      </c>
      <c r="C40" s="28" t="s">
        <v>88</v>
      </c>
      <c r="D40" s="15" t="s">
        <v>91</v>
      </c>
    </row>
    <row r="41" spans="2:4" ht="14.25" thickTop="1" thickBot="1" x14ac:dyDescent="0.25">
      <c r="B41" s="16" t="s">
        <v>112</v>
      </c>
      <c r="C41" s="17">
        <f>Reitoria!F69</f>
        <v>6353183.5699999966</v>
      </c>
      <c r="D41" s="18">
        <f>C41/$C$52</f>
        <v>0.17723719529027968</v>
      </c>
    </row>
    <row r="42" spans="2:4" ht="14.25" thickTop="1" thickBot="1" x14ac:dyDescent="0.25">
      <c r="B42" s="16" t="s">
        <v>113</v>
      </c>
      <c r="C42" s="17">
        <f>'Santo Augusto'!F53</f>
        <v>1754145.4800000002</v>
      </c>
      <c r="D42" s="18">
        <f t="shared" ref="D42:D51" si="0">C42/$C$52</f>
        <v>4.8936068284631921E-2</v>
      </c>
    </row>
    <row r="43" spans="2:4" ht="14.25" thickTop="1" thickBot="1" x14ac:dyDescent="0.25">
      <c r="B43" s="16" t="s">
        <v>114</v>
      </c>
      <c r="C43" s="17">
        <f>Alegrete!F59</f>
        <v>5120918.1000000006</v>
      </c>
      <c r="D43" s="18">
        <f t="shared" si="0"/>
        <v>0.14286021352208914</v>
      </c>
    </row>
    <row r="44" spans="2:4" ht="14.25" thickTop="1" thickBot="1" x14ac:dyDescent="0.25">
      <c r="B44" s="16" t="s">
        <v>115</v>
      </c>
      <c r="C44" s="17">
        <f>'São Vicente do Sul'!F63</f>
        <v>5522250.0799999991</v>
      </c>
      <c r="D44" s="18">
        <f t="shared" si="0"/>
        <v>0.15405632547631909</v>
      </c>
    </row>
    <row r="45" spans="2:4" ht="14.25" thickTop="1" thickBot="1" x14ac:dyDescent="0.25">
      <c r="B45" s="16" t="s">
        <v>116</v>
      </c>
      <c r="C45" s="17">
        <f>'Júlio de Castilhos'!F64</f>
        <v>2977721.5400000005</v>
      </c>
      <c r="D45" s="18">
        <f t="shared" si="0"/>
        <v>8.3070638254051379E-2</v>
      </c>
    </row>
    <row r="46" spans="2:4" ht="14.25" thickTop="1" thickBot="1" x14ac:dyDescent="0.25">
      <c r="B46" s="16" t="s">
        <v>117</v>
      </c>
      <c r="C46" s="17">
        <f>'São Borja'!F61</f>
        <v>2918601.5699999994</v>
      </c>
      <c r="D46" s="18">
        <f t="shared" si="0"/>
        <v>8.1421345808304263E-2</v>
      </c>
    </row>
    <row r="47" spans="2:4" ht="14.25" thickTop="1" thickBot="1" x14ac:dyDescent="0.25">
      <c r="B47" s="16" t="s">
        <v>118</v>
      </c>
      <c r="C47" s="17">
        <f>'Santa Rosa'!F53</f>
        <v>2616832.3499999996</v>
      </c>
      <c r="D47" s="18">
        <f t="shared" si="0"/>
        <v>7.3002774301840559E-2</v>
      </c>
    </row>
    <row r="48" spans="2:4" ht="14.25" thickTop="1" thickBot="1" x14ac:dyDescent="0.25">
      <c r="B48" s="16" t="s">
        <v>119</v>
      </c>
      <c r="C48" s="17">
        <f>Panambi!F50</f>
        <v>1842949.6600000001</v>
      </c>
      <c r="D48" s="18">
        <f t="shared" si="0"/>
        <v>5.1413472505655103E-2</v>
      </c>
    </row>
    <row r="49" spans="2:4" ht="14.25" thickTop="1" thickBot="1" x14ac:dyDescent="0.25">
      <c r="B49" s="16" t="s">
        <v>120</v>
      </c>
      <c r="C49" s="17">
        <f>Jaguari!F41</f>
        <v>1827574.9499999997</v>
      </c>
      <c r="D49" s="18">
        <f t="shared" si="0"/>
        <v>5.0984558332346948E-2</v>
      </c>
    </row>
    <row r="50" spans="2:4" ht="14.25" thickTop="1" thickBot="1" x14ac:dyDescent="0.25">
      <c r="B50" s="16" t="s">
        <v>121</v>
      </c>
      <c r="C50" s="17">
        <f>'Santo Ângelo'!F51</f>
        <v>1520414.7600000002</v>
      </c>
      <c r="D50" s="18">
        <f t="shared" si="0"/>
        <v>4.2415592871078316E-2</v>
      </c>
    </row>
    <row r="51" spans="2:4" ht="14.25" thickTop="1" thickBot="1" x14ac:dyDescent="0.25">
      <c r="B51" s="16" t="s">
        <v>122</v>
      </c>
      <c r="C51" s="17">
        <f>'Frederico Westphalen'!F59</f>
        <v>3391064.1499999994</v>
      </c>
      <c r="D51" s="18">
        <f t="shared" si="0"/>
        <v>9.4601815353403437E-2</v>
      </c>
    </row>
    <row r="52" spans="2:4" ht="13.5" thickTop="1" x14ac:dyDescent="0.2">
      <c r="B52" s="21" t="s">
        <v>94</v>
      </c>
      <c r="C52" s="20">
        <f>SUM(C41:C51)</f>
        <v>35845656.210000001</v>
      </c>
      <c r="D52" s="35">
        <f>SUM(D41:D51)</f>
        <v>0.99999999999999978</v>
      </c>
    </row>
    <row r="55" spans="2:4" x14ac:dyDescent="0.2">
      <c r="C55" s="31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1:G1" location="'1º Trimestre'!A1" display="DEMONSTRAÇÃO DE DOTAÇÃO ORÇAMENTÁRIA"/>
    <hyperlink ref="B1:F1" location="ANUAL!A1" display="DEMONSTRAÇÃO DE DESPESAS COM INVESTIMENTO"/>
    <hyperlink ref="B1:D1" location="'NATUREZA DE DESPESA'!A1" display="DEMONSTRAÇÃO DE DESPESAS DE CUSTEIO EMPENHADAS E PAGAS IFFAR JULHO DE 2019"/>
    <hyperlink ref="B12" location="Folha!A1" display="Folha!A1"/>
    <hyperlink ref="B21" location="Folha!A1" display="Folha!A1"/>
    <hyperlink ref="B6:D12" location="'Despesas Correntes'!A1" display="'Despesas Correntes'!A1"/>
    <hyperlink ref="C21" location="'Despesas Correntes'!A1" display="'Despesas Correntes'!A1"/>
    <hyperlink ref="D21" location="'Despesas Correntes'!A1" display="'Despesas Correntes'!A1"/>
    <hyperlink ref="B17:D21" location="Folha!A1" display="Folha!A1"/>
    <hyperlink ref="B34" location="Folha!A1" display="Folha!A1"/>
    <hyperlink ref="C34" location="'Despesas Correntes'!A1" display="'Despesas Correntes'!A1"/>
    <hyperlink ref="B28:D34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5165.7299999999996</v>
      </c>
      <c r="E4" s="49"/>
      <c r="F4" s="27">
        <f>SUM(D4,E4)</f>
        <v>5165.7299999999996</v>
      </c>
      <c r="G4" s="10">
        <f>F4/$F$61</f>
        <v>1.7699332629359207E-3</v>
      </c>
    </row>
    <row r="5" spans="2:7" ht="14.25" thickTop="1" thickBot="1" x14ac:dyDescent="0.25">
      <c r="B5" s="45"/>
      <c r="C5" s="37" t="s">
        <v>5</v>
      </c>
      <c r="D5" s="48">
        <v>58850</v>
      </c>
      <c r="E5" s="49">
        <v>1400</v>
      </c>
      <c r="F5" s="27">
        <f t="shared" ref="F5:F60" si="0">SUM(D5,E5)</f>
        <v>60250</v>
      </c>
      <c r="G5" s="10">
        <f t="shared" ref="G5:G60" si="1">F5/$F$61</f>
        <v>2.0643448088051297E-2</v>
      </c>
    </row>
    <row r="6" spans="2:7" ht="14.25" thickTop="1" thickBot="1" x14ac:dyDescent="0.25">
      <c r="B6" s="45"/>
      <c r="C6" s="37" t="s">
        <v>11</v>
      </c>
      <c r="D6" s="48">
        <v>770.64</v>
      </c>
      <c r="E6" s="49"/>
      <c r="F6" s="27">
        <f t="shared" si="0"/>
        <v>770.64</v>
      </c>
      <c r="G6" s="10">
        <f t="shared" si="1"/>
        <v>2.6404426281453696E-4</v>
      </c>
    </row>
    <row r="7" spans="2:7" ht="14.25" thickTop="1" thickBot="1" x14ac:dyDescent="0.25">
      <c r="B7" s="45"/>
      <c r="C7" s="37" t="s">
        <v>18</v>
      </c>
      <c r="D7" s="48">
        <v>3612</v>
      </c>
      <c r="E7" s="49"/>
      <c r="F7" s="27">
        <f t="shared" si="0"/>
        <v>3612</v>
      </c>
      <c r="G7" s="10">
        <f t="shared" si="1"/>
        <v>1.2375789957517226E-3</v>
      </c>
    </row>
    <row r="8" spans="2:7" ht="14.25" thickTop="1" thickBot="1" x14ac:dyDescent="0.25">
      <c r="B8" s="45"/>
      <c r="C8" s="37" t="s">
        <v>19</v>
      </c>
      <c r="D8" s="48">
        <v>10062.07</v>
      </c>
      <c r="E8" s="49">
        <v>458.4</v>
      </c>
      <c r="F8" s="27">
        <f t="shared" si="0"/>
        <v>10520.47</v>
      </c>
      <c r="G8" s="10">
        <f t="shared" si="1"/>
        <v>3.6046269926456598E-3</v>
      </c>
    </row>
    <row r="9" spans="2:7" ht="14.25" thickTop="1" thickBot="1" x14ac:dyDescent="0.25">
      <c r="B9" s="45"/>
      <c r="C9" s="37" t="s">
        <v>21</v>
      </c>
      <c r="D9" s="48">
        <v>7087.78</v>
      </c>
      <c r="E9" s="49"/>
      <c r="F9" s="27">
        <f t="shared" si="0"/>
        <v>7087.78</v>
      </c>
      <c r="G9" s="10">
        <f t="shared" si="1"/>
        <v>2.428484954183041E-3</v>
      </c>
    </row>
    <row r="10" spans="2:7" ht="14.25" thickTop="1" thickBot="1" x14ac:dyDescent="0.25">
      <c r="B10" s="45"/>
      <c r="C10" s="37" t="s">
        <v>22</v>
      </c>
      <c r="D10" s="48">
        <v>485.04</v>
      </c>
      <c r="E10" s="49"/>
      <c r="F10" s="27">
        <f t="shared" si="0"/>
        <v>485.04</v>
      </c>
      <c r="G10" s="10">
        <f t="shared" si="1"/>
        <v>1.6618917942951702E-4</v>
      </c>
    </row>
    <row r="11" spans="2:7" ht="14.25" thickTop="1" thickBot="1" x14ac:dyDescent="0.25">
      <c r="B11" s="45"/>
      <c r="C11" s="37" t="s">
        <v>24</v>
      </c>
      <c r="D11" s="48">
        <v>2566.5</v>
      </c>
      <c r="E11" s="49"/>
      <c r="F11" s="27">
        <f t="shared" si="0"/>
        <v>2566.5</v>
      </c>
      <c r="G11" s="10">
        <f t="shared" si="1"/>
        <v>8.7935949407441747E-4</v>
      </c>
    </row>
    <row r="12" spans="2:7" ht="14.25" thickTop="1" thickBot="1" x14ac:dyDescent="0.25">
      <c r="B12" s="45"/>
      <c r="C12" s="37" t="s">
        <v>25</v>
      </c>
      <c r="D12" s="48"/>
      <c r="E12" s="49">
        <v>1000</v>
      </c>
      <c r="F12" s="27">
        <f t="shared" si="0"/>
        <v>1000</v>
      </c>
      <c r="G12" s="10">
        <f t="shared" si="1"/>
        <v>3.4262984378508374E-4</v>
      </c>
    </row>
    <row r="13" spans="2:7" ht="14.25" thickTop="1" thickBot="1" x14ac:dyDescent="0.25">
      <c r="B13" s="45"/>
      <c r="C13" s="37" t="s">
        <v>26</v>
      </c>
      <c r="D13" s="48">
        <v>2852.21</v>
      </c>
      <c r="E13" s="49"/>
      <c r="F13" s="27">
        <f t="shared" si="0"/>
        <v>2852.21</v>
      </c>
      <c r="G13" s="10">
        <f t="shared" si="1"/>
        <v>9.7725226674225379E-4</v>
      </c>
    </row>
    <row r="14" spans="2:7" ht="14.25" thickTop="1" thickBot="1" x14ac:dyDescent="0.25">
      <c r="B14" s="45"/>
      <c r="C14" s="37" t="s">
        <v>27</v>
      </c>
      <c r="D14" s="48">
        <v>34650</v>
      </c>
      <c r="E14" s="49"/>
      <c r="F14" s="27">
        <f t="shared" si="0"/>
        <v>34650</v>
      </c>
      <c r="G14" s="10">
        <f t="shared" si="1"/>
        <v>1.1872124087153152E-2</v>
      </c>
    </row>
    <row r="15" spans="2:7" ht="14.25" thickTop="1" thickBot="1" x14ac:dyDescent="0.25">
      <c r="B15" s="45"/>
      <c r="C15" s="37" t="s">
        <v>31</v>
      </c>
      <c r="D15" s="48">
        <v>955.65</v>
      </c>
      <c r="E15" s="49"/>
      <c r="F15" s="27">
        <f t="shared" si="0"/>
        <v>955.65</v>
      </c>
      <c r="G15" s="10">
        <f t="shared" si="1"/>
        <v>3.2743421021321531E-4</v>
      </c>
    </row>
    <row r="16" spans="2:7" ht="14.25" thickTop="1" thickBot="1" x14ac:dyDescent="0.25">
      <c r="B16" s="45"/>
      <c r="C16" s="37" t="s">
        <v>40</v>
      </c>
      <c r="D16" s="48">
        <v>151363.35999999999</v>
      </c>
      <c r="E16" s="49">
        <v>104918.53</v>
      </c>
      <c r="F16" s="7">
        <f t="shared" si="0"/>
        <v>256281.88999999998</v>
      </c>
      <c r="G16" s="10">
        <f t="shared" si="1"/>
        <v>8.7809823935646014E-2</v>
      </c>
    </row>
    <row r="17" spans="2:7" ht="14.25" thickTop="1" thickBot="1" x14ac:dyDescent="0.25">
      <c r="B17" s="45"/>
      <c r="C17" s="37" t="s">
        <v>41</v>
      </c>
      <c r="D17" s="48">
        <v>349754.8</v>
      </c>
      <c r="E17" s="49">
        <v>101554.32</v>
      </c>
      <c r="F17" s="7">
        <f t="shared" si="0"/>
        <v>451309.12</v>
      </c>
      <c r="G17" s="10">
        <f t="shared" si="1"/>
        <v>0.15463197328438363</v>
      </c>
    </row>
    <row r="18" spans="2:7" ht="14.25" thickTop="1" thickBot="1" x14ac:dyDescent="0.25">
      <c r="B18" s="45"/>
      <c r="C18" s="37" t="s">
        <v>42</v>
      </c>
      <c r="D18" s="48">
        <v>192259.59</v>
      </c>
      <c r="E18" s="49">
        <v>35913.14</v>
      </c>
      <c r="F18" s="7">
        <f t="shared" si="0"/>
        <v>228172.72999999998</v>
      </c>
      <c r="G18" s="10">
        <f t="shared" si="1"/>
        <v>7.8178786835916086E-2</v>
      </c>
    </row>
    <row r="19" spans="2:7" ht="14.25" thickTop="1" thickBot="1" x14ac:dyDescent="0.25">
      <c r="B19" s="45"/>
      <c r="C19" s="37" t="s">
        <v>43</v>
      </c>
      <c r="D19" s="48">
        <v>22749.51</v>
      </c>
      <c r="E19" s="49">
        <v>18256.7</v>
      </c>
      <c r="F19" s="27">
        <f t="shared" si="0"/>
        <v>41006.21</v>
      </c>
      <c r="G19" s="10">
        <f t="shared" si="1"/>
        <v>1.404995132651834E-2</v>
      </c>
    </row>
    <row r="20" spans="2:7" ht="14.25" thickTop="1" thickBot="1" x14ac:dyDescent="0.25">
      <c r="B20" s="45"/>
      <c r="C20" s="37" t="s">
        <v>83</v>
      </c>
      <c r="D20" s="48">
        <v>1217.58</v>
      </c>
      <c r="E20" s="49"/>
      <c r="F20" s="27">
        <f t="shared" si="0"/>
        <v>1217.58</v>
      </c>
      <c r="G20" s="10">
        <f t="shared" si="1"/>
        <v>4.1717924519584225E-4</v>
      </c>
    </row>
    <row r="21" spans="2:7" ht="14.25" thickTop="1" thickBot="1" x14ac:dyDescent="0.25">
      <c r="B21" s="45"/>
      <c r="C21" s="37" t="s">
        <v>131</v>
      </c>
      <c r="D21" s="48">
        <v>486</v>
      </c>
      <c r="E21" s="49"/>
      <c r="F21" s="27">
        <f t="shared" si="0"/>
        <v>486</v>
      </c>
      <c r="G21" s="10">
        <f t="shared" si="1"/>
        <v>1.6651810407955072E-4</v>
      </c>
    </row>
    <row r="22" spans="2:7" ht="14.25" thickTop="1" thickBot="1" x14ac:dyDescent="0.25">
      <c r="B22" s="45"/>
      <c r="C22" s="37" t="s">
        <v>48</v>
      </c>
      <c r="D22" s="48">
        <v>36854.6</v>
      </c>
      <c r="E22" s="49">
        <v>207443.51</v>
      </c>
      <c r="F22" s="7">
        <f t="shared" si="0"/>
        <v>244298.11000000002</v>
      </c>
      <c r="G22" s="10">
        <f t="shared" si="1"/>
        <v>8.3703823266291222E-2</v>
      </c>
    </row>
    <row r="23" spans="2:7" ht="14.25" thickTop="1" thickBot="1" x14ac:dyDescent="0.25">
      <c r="B23" s="45"/>
      <c r="C23" s="37" t="s">
        <v>49</v>
      </c>
      <c r="D23" s="48">
        <v>29164.47</v>
      </c>
      <c r="E23" s="49">
        <v>18332.259999999998</v>
      </c>
      <c r="F23" s="27">
        <f t="shared" si="0"/>
        <v>47496.729999999996</v>
      </c>
      <c r="G23" s="10">
        <f t="shared" si="1"/>
        <v>1.6273797180202301E-2</v>
      </c>
    </row>
    <row r="24" spans="2:7" ht="14.25" thickTop="1" thickBot="1" x14ac:dyDescent="0.25">
      <c r="B24" s="45"/>
      <c r="C24" s="37" t="s">
        <v>51</v>
      </c>
      <c r="D24" s="48"/>
      <c r="E24" s="49">
        <v>817.3</v>
      </c>
      <c r="F24" s="27">
        <f t="shared" si="0"/>
        <v>817.3</v>
      </c>
      <c r="G24" s="10">
        <f t="shared" si="1"/>
        <v>2.8003137132554895E-4</v>
      </c>
    </row>
    <row r="25" spans="2:7" ht="14.25" thickTop="1" thickBot="1" x14ac:dyDescent="0.25">
      <c r="B25" s="45"/>
      <c r="C25" s="37" t="s">
        <v>55</v>
      </c>
      <c r="D25" s="48">
        <v>163027.41</v>
      </c>
      <c r="E25" s="49">
        <v>86198.9</v>
      </c>
      <c r="F25" s="7">
        <f t="shared" si="0"/>
        <v>249226.31</v>
      </c>
      <c r="G25" s="10">
        <f t="shared" si="1"/>
        <v>8.5392371662432853E-2</v>
      </c>
    </row>
    <row r="26" spans="2:7" ht="14.25" thickTop="1" thickBot="1" x14ac:dyDescent="0.25">
      <c r="B26" s="45"/>
      <c r="C26" s="37" t="s">
        <v>56</v>
      </c>
      <c r="D26" s="48">
        <v>24694.51</v>
      </c>
      <c r="E26" s="49">
        <v>23417.51</v>
      </c>
      <c r="F26" s="27">
        <f t="shared" si="0"/>
        <v>48112.02</v>
      </c>
      <c r="G26" s="10">
        <f t="shared" si="1"/>
        <v>1.6484613896784826E-2</v>
      </c>
    </row>
    <row r="27" spans="2:7" ht="14.25" thickTop="1" thickBot="1" x14ac:dyDescent="0.25">
      <c r="B27" s="45"/>
      <c r="C27" s="37" t="s">
        <v>57</v>
      </c>
      <c r="D27" s="48"/>
      <c r="E27" s="49">
        <v>1099.17</v>
      </c>
      <c r="F27" s="27">
        <f t="shared" si="0"/>
        <v>1099.17</v>
      </c>
      <c r="G27" s="10">
        <f t="shared" si="1"/>
        <v>3.7660844539325056E-4</v>
      </c>
    </row>
    <row r="28" spans="2:7" ht="14.25" thickTop="1" thickBot="1" x14ac:dyDescent="0.25">
      <c r="B28" s="45"/>
      <c r="C28" s="37" t="s">
        <v>58</v>
      </c>
      <c r="D28" s="48">
        <v>12390.5</v>
      </c>
      <c r="E28" s="49">
        <v>5203.26</v>
      </c>
      <c r="F28" s="27">
        <f t="shared" si="0"/>
        <v>17593.760000000002</v>
      </c>
      <c r="G28" s="10">
        <f t="shared" si="1"/>
        <v>6.0281472403922558E-3</v>
      </c>
    </row>
    <row r="29" spans="2:7" ht="14.25" thickTop="1" thickBot="1" x14ac:dyDescent="0.25">
      <c r="B29" s="45"/>
      <c r="C29" s="37" t="s">
        <v>60</v>
      </c>
      <c r="D29" s="48"/>
      <c r="E29" s="49">
        <v>2199.39</v>
      </c>
      <c r="F29" s="27">
        <f t="shared" si="0"/>
        <v>2199.39</v>
      </c>
      <c r="G29" s="10">
        <f t="shared" si="1"/>
        <v>7.5357665212247532E-4</v>
      </c>
    </row>
    <row r="30" spans="2:7" ht="14.25" thickTop="1" thickBot="1" x14ac:dyDescent="0.25">
      <c r="B30" s="45"/>
      <c r="C30" s="37" t="s">
        <v>61</v>
      </c>
      <c r="D30" s="48">
        <v>2251.7800000000002</v>
      </c>
      <c r="E30" s="49"/>
      <c r="F30" s="27">
        <f t="shared" si="0"/>
        <v>2251.7800000000002</v>
      </c>
      <c r="G30" s="10">
        <f t="shared" si="1"/>
        <v>7.71527029638376E-4</v>
      </c>
    </row>
    <row r="31" spans="2:7" ht="14.25" thickTop="1" thickBot="1" x14ac:dyDescent="0.25">
      <c r="B31" s="45"/>
      <c r="C31" s="37" t="s">
        <v>63</v>
      </c>
      <c r="D31" s="48">
        <v>97422.7</v>
      </c>
      <c r="E31" s="49">
        <v>53456.59</v>
      </c>
      <c r="F31" s="7">
        <f t="shared" si="0"/>
        <v>150879.28999999998</v>
      </c>
      <c r="G31" s="10">
        <f t="shared" si="1"/>
        <v>5.1695747563104341E-2</v>
      </c>
    </row>
    <row r="32" spans="2:7" ht="14.25" thickTop="1" thickBot="1" x14ac:dyDescent="0.25">
      <c r="B32" s="45"/>
      <c r="C32" s="37" t="s">
        <v>41</v>
      </c>
      <c r="D32" s="48">
        <v>5745</v>
      </c>
      <c r="E32" s="49">
        <v>5363.5</v>
      </c>
      <c r="F32" s="27">
        <f t="shared" si="0"/>
        <v>11108.5</v>
      </c>
      <c r="G32" s="10">
        <f t="shared" si="1"/>
        <v>3.8061036196866032E-3</v>
      </c>
    </row>
    <row r="33" spans="2:7" ht="14.25" thickTop="1" thickBot="1" x14ac:dyDescent="0.25">
      <c r="B33" s="45"/>
      <c r="C33" s="37" t="s">
        <v>39</v>
      </c>
      <c r="D33" s="48">
        <v>100084.81</v>
      </c>
      <c r="E33" s="49">
        <v>19719.310000000001</v>
      </c>
      <c r="F33" s="27">
        <f t="shared" si="0"/>
        <v>119804.12</v>
      </c>
      <c r="G33" s="10">
        <f t="shared" si="1"/>
        <v>4.1048466920409428E-2</v>
      </c>
    </row>
    <row r="34" spans="2:7" ht="14.25" thickTop="1" thickBot="1" x14ac:dyDescent="0.25">
      <c r="B34" s="45"/>
      <c r="C34" s="37" t="s">
        <v>104</v>
      </c>
      <c r="D34" s="48">
        <v>1920</v>
      </c>
      <c r="E34" s="49">
        <v>1665</v>
      </c>
      <c r="F34" s="27">
        <f t="shared" si="0"/>
        <v>3585</v>
      </c>
      <c r="G34" s="10">
        <f t="shared" si="1"/>
        <v>1.2283279899695254E-3</v>
      </c>
    </row>
    <row r="35" spans="2:7" ht="14.25" thickTop="1" thickBot="1" x14ac:dyDescent="0.25">
      <c r="B35" s="45"/>
      <c r="C35" s="37" t="s">
        <v>71</v>
      </c>
      <c r="D35" s="48">
        <v>5127.87</v>
      </c>
      <c r="E35" s="49">
        <v>8750.2999999999993</v>
      </c>
      <c r="F35" s="27">
        <f t="shared" si="0"/>
        <v>13878.169999999998</v>
      </c>
      <c r="G35" s="10">
        <f t="shared" si="1"/>
        <v>4.7550752191228354E-3</v>
      </c>
    </row>
    <row r="36" spans="2:7" ht="14.25" thickTop="1" thickBot="1" x14ac:dyDescent="0.25">
      <c r="B36" s="45"/>
      <c r="C36" s="37" t="s">
        <v>72</v>
      </c>
      <c r="D36" s="48">
        <v>6394.87</v>
      </c>
      <c r="E36" s="49"/>
      <c r="F36" s="27">
        <f t="shared" si="0"/>
        <v>6394.87</v>
      </c>
      <c r="G36" s="10">
        <f t="shared" si="1"/>
        <v>2.1910733091259184E-3</v>
      </c>
    </row>
    <row r="37" spans="2:7" ht="14.25" thickTop="1" thickBot="1" x14ac:dyDescent="0.25">
      <c r="B37" s="45"/>
      <c r="C37" s="37" t="s">
        <v>140</v>
      </c>
      <c r="D37" s="48">
        <v>56.79</v>
      </c>
      <c r="E37" s="49"/>
      <c r="F37" s="27">
        <f t="shared" si="0"/>
        <v>56.79</v>
      </c>
      <c r="G37" s="10">
        <f t="shared" si="1"/>
        <v>1.9457948828554907E-5</v>
      </c>
    </row>
    <row r="38" spans="2:7" ht="14.25" customHeight="1" thickTop="1" thickBot="1" x14ac:dyDescent="0.25">
      <c r="B38" s="45"/>
      <c r="C38" s="37" t="s">
        <v>74</v>
      </c>
      <c r="D38" s="48">
        <v>14.07</v>
      </c>
      <c r="E38" s="49"/>
      <c r="F38" s="27">
        <f t="shared" si="0"/>
        <v>14.07</v>
      </c>
      <c r="G38" s="10">
        <f t="shared" si="1"/>
        <v>4.8208019020561286E-6</v>
      </c>
    </row>
    <row r="39" spans="2:7" ht="14.25" thickTop="1" thickBot="1" x14ac:dyDescent="0.25">
      <c r="B39" s="45"/>
      <c r="C39" s="37" t="s">
        <v>76</v>
      </c>
      <c r="D39" s="48">
        <v>1370.64</v>
      </c>
      <c r="E39" s="49">
        <v>2019.34</v>
      </c>
      <c r="F39" s="27">
        <f t="shared" si="0"/>
        <v>3389.98</v>
      </c>
      <c r="G39" s="10">
        <f t="shared" si="1"/>
        <v>1.1615083178345583E-3</v>
      </c>
    </row>
    <row r="40" spans="2:7" ht="14.25" thickTop="1" thickBot="1" x14ac:dyDescent="0.25">
      <c r="B40" s="45"/>
      <c r="C40" s="37" t="s">
        <v>79</v>
      </c>
      <c r="D40" s="48">
        <v>141.80000000000001</v>
      </c>
      <c r="E40" s="49"/>
      <c r="F40" s="27">
        <f t="shared" si="0"/>
        <v>141.80000000000001</v>
      </c>
      <c r="G40" s="10">
        <f t="shared" si="1"/>
        <v>4.8584911848724878E-5</v>
      </c>
    </row>
    <row r="41" spans="2:7" ht="14.25" thickTop="1" thickBot="1" x14ac:dyDescent="0.25">
      <c r="B41" s="45"/>
      <c r="C41" s="37" t="s">
        <v>57</v>
      </c>
      <c r="D41" s="48"/>
      <c r="E41" s="49">
        <v>627.76</v>
      </c>
      <c r="F41" s="27">
        <f t="shared" si="0"/>
        <v>627.76</v>
      </c>
      <c r="G41" s="10">
        <f t="shared" si="1"/>
        <v>2.1508931073452417E-4</v>
      </c>
    </row>
    <row r="42" spans="2:7" ht="14.25" thickTop="1" thickBot="1" x14ac:dyDescent="0.25">
      <c r="B42" s="45" t="s">
        <v>82</v>
      </c>
      <c r="C42" s="37" t="s">
        <v>5</v>
      </c>
      <c r="D42" s="48">
        <v>515795.35</v>
      </c>
      <c r="E42" s="49"/>
      <c r="F42" s="7">
        <f t="shared" si="0"/>
        <v>515795.35</v>
      </c>
      <c r="G42" s="10">
        <f t="shared" si="1"/>
        <v>0.17672688019557259</v>
      </c>
    </row>
    <row r="43" spans="2:7" ht="14.25" thickTop="1" thickBot="1" x14ac:dyDescent="0.25">
      <c r="B43" s="45"/>
      <c r="C43" s="37" t="s">
        <v>11</v>
      </c>
      <c r="D43" s="48">
        <v>7133.42</v>
      </c>
      <c r="E43" s="49"/>
      <c r="F43" s="27">
        <f t="shared" si="0"/>
        <v>7133.42</v>
      </c>
      <c r="G43" s="10">
        <f t="shared" si="1"/>
        <v>2.4441225802533922E-3</v>
      </c>
    </row>
    <row r="44" spans="2:7" ht="14.25" thickTop="1" thickBot="1" x14ac:dyDescent="0.25">
      <c r="B44" s="45"/>
      <c r="C44" s="37" t="s">
        <v>13</v>
      </c>
      <c r="D44" s="48"/>
      <c r="E44" s="49">
        <v>845.5</v>
      </c>
      <c r="F44" s="27">
        <f t="shared" si="0"/>
        <v>845.5</v>
      </c>
      <c r="G44" s="10">
        <f t="shared" si="1"/>
        <v>2.8969353292028835E-4</v>
      </c>
    </row>
    <row r="45" spans="2:7" ht="14.25" thickTop="1" thickBot="1" x14ac:dyDescent="0.25">
      <c r="B45" s="45"/>
      <c r="C45" s="37" t="s">
        <v>17</v>
      </c>
      <c r="D45" s="48"/>
      <c r="E45" s="49">
        <v>5976</v>
      </c>
      <c r="F45" s="27">
        <f t="shared" si="0"/>
        <v>5976</v>
      </c>
      <c r="G45" s="10">
        <f t="shared" si="1"/>
        <v>2.0475559464596606E-3</v>
      </c>
    </row>
    <row r="46" spans="2:7" ht="14.25" thickTop="1" thickBot="1" x14ac:dyDescent="0.25">
      <c r="B46" s="45"/>
      <c r="C46" s="37" t="s">
        <v>19</v>
      </c>
      <c r="D46" s="48">
        <v>2206</v>
      </c>
      <c r="E46" s="49"/>
      <c r="F46" s="27">
        <f t="shared" si="0"/>
        <v>2206</v>
      </c>
      <c r="G46" s="10">
        <f t="shared" si="1"/>
        <v>7.5584143538989475E-4</v>
      </c>
    </row>
    <row r="47" spans="2:7" ht="14.25" thickTop="1" thickBot="1" x14ac:dyDescent="0.25">
      <c r="B47" s="45"/>
      <c r="C47" s="37" t="s">
        <v>21</v>
      </c>
      <c r="D47" s="48">
        <v>139.96</v>
      </c>
      <c r="E47" s="49">
        <v>187.3</v>
      </c>
      <c r="F47" s="27">
        <f t="shared" si="0"/>
        <v>327.26</v>
      </c>
      <c r="G47" s="10">
        <f t="shared" si="1"/>
        <v>1.1212904267710651E-4</v>
      </c>
    </row>
    <row r="48" spans="2:7" ht="14.25" thickTop="1" thickBot="1" x14ac:dyDescent="0.25">
      <c r="B48" s="45"/>
      <c r="C48" s="37" t="s">
        <v>22</v>
      </c>
      <c r="D48" s="48"/>
      <c r="E48" s="49">
        <v>393.8</v>
      </c>
      <c r="F48" s="27">
        <f t="shared" si="0"/>
        <v>393.8</v>
      </c>
      <c r="G48" s="10">
        <f t="shared" si="1"/>
        <v>1.3492763248256599E-4</v>
      </c>
    </row>
    <row r="49" spans="2:7" ht="14.25" thickTop="1" thickBot="1" x14ac:dyDescent="0.25">
      <c r="B49" s="45"/>
      <c r="C49" s="37" t="s">
        <v>23</v>
      </c>
      <c r="D49" s="48">
        <v>2528.0500000000002</v>
      </c>
      <c r="E49" s="49"/>
      <c r="F49" s="27">
        <f t="shared" si="0"/>
        <v>2528.0500000000002</v>
      </c>
      <c r="G49" s="10">
        <f t="shared" si="1"/>
        <v>8.6618537658088106E-4</v>
      </c>
    </row>
    <row r="50" spans="2:7" ht="14.25" thickTop="1" thickBot="1" x14ac:dyDescent="0.25">
      <c r="B50" s="45"/>
      <c r="C50" s="37" t="s">
        <v>24</v>
      </c>
      <c r="D50" s="48"/>
      <c r="E50" s="49">
        <v>135.80000000000001</v>
      </c>
      <c r="F50" s="27">
        <f>SUM(D50,E50)</f>
        <v>135.80000000000001</v>
      </c>
      <c r="G50" s="10">
        <f t="shared" si="1"/>
        <v>4.6529132786014377E-5</v>
      </c>
    </row>
    <row r="51" spans="2:7" ht="14.25" thickTop="1" thickBot="1" x14ac:dyDescent="0.25">
      <c r="B51" s="45"/>
      <c r="C51" s="37" t="s">
        <v>25</v>
      </c>
      <c r="D51" s="48">
        <v>6800</v>
      </c>
      <c r="E51" s="49"/>
      <c r="F51" s="27">
        <f t="shared" si="0"/>
        <v>6800</v>
      </c>
      <c r="G51" s="10">
        <f t="shared" si="1"/>
        <v>2.3298829377385697E-3</v>
      </c>
    </row>
    <row r="52" spans="2:7" ht="14.25" thickTop="1" thickBot="1" x14ac:dyDescent="0.25">
      <c r="B52" s="45"/>
      <c r="C52" s="37" t="s">
        <v>30</v>
      </c>
      <c r="D52" s="48"/>
      <c r="E52" s="49">
        <v>1067.8</v>
      </c>
      <c r="F52" s="27">
        <f t="shared" si="0"/>
        <v>1067.8</v>
      </c>
      <c r="G52" s="10">
        <f t="shared" si="1"/>
        <v>3.6586014719371243E-4</v>
      </c>
    </row>
    <row r="53" spans="2:7" ht="14.25" thickTop="1" thickBot="1" x14ac:dyDescent="0.25">
      <c r="B53" s="45"/>
      <c r="C53" s="37" t="s">
        <v>40</v>
      </c>
      <c r="D53" s="48">
        <v>23879.19</v>
      </c>
      <c r="E53" s="49">
        <v>28533.16</v>
      </c>
      <c r="F53" s="27">
        <f t="shared" si="0"/>
        <v>52412.35</v>
      </c>
      <c r="G53" s="10">
        <f t="shared" si="1"/>
        <v>1.7958035292909135E-2</v>
      </c>
    </row>
    <row r="54" spans="2:7" ht="14.25" thickTop="1" thickBot="1" x14ac:dyDescent="0.25">
      <c r="B54" s="45"/>
      <c r="C54" s="37" t="s">
        <v>42</v>
      </c>
      <c r="D54" s="48">
        <v>36917.01</v>
      </c>
      <c r="E54" s="49">
        <v>21854.28</v>
      </c>
      <c r="F54" s="27">
        <f t="shared" si="0"/>
        <v>58771.29</v>
      </c>
      <c r="G54" s="10">
        <f t="shared" si="1"/>
        <v>2.0136797911747856E-2</v>
      </c>
    </row>
    <row r="55" spans="2:7" ht="14.25" thickTop="1" thickBot="1" x14ac:dyDescent="0.25">
      <c r="B55" s="45"/>
      <c r="C55" s="37" t="s">
        <v>83</v>
      </c>
      <c r="D55" s="48">
        <v>11654.76</v>
      </c>
      <c r="E55" s="49">
        <v>115186.08</v>
      </c>
      <c r="F55" s="27">
        <f t="shared" si="0"/>
        <v>126840.84</v>
      </c>
      <c r="G55" s="10">
        <f t="shared" si="1"/>
        <v>4.3459457194768805E-2</v>
      </c>
    </row>
    <row r="56" spans="2:7" ht="14.25" thickTop="1" thickBot="1" x14ac:dyDescent="0.25">
      <c r="B56" s="45"/>
      <c r="C56" s="37" t="s">
        <v>48</v>
      </c>
      <c r="D56" s="48"/>
      <c r="E56" s="49">
        <v>49706.1</v>
      </c>
      <c r="F56" s="27">
        <f t="shared" si="0"/>
        <v>49706.1</v>
      </c>
      <c r="G56" s="10">
        <f t="shared" si="1"/>
        <v>1.7030793278165753E-2</v>
      </c>
    </row>
    <row r="57" spans="2:7" ht="14.25" thickTop="1" thickBot="1" x14ac:dyDescent="0.25">
      <c r="B57" s="45"/>
      <c r="C57" s="37" t="s">
        <v>54</v>
      </c>
      <c r="D57" s="48"/>
      <c r="E57" s="49">
        <v>31361.119999999999</v>
      </c>
      <c r="F57" s="27">
        <f t="shared" si="0"/>
        <v>31361.119999999999</v>
      </c>
      <c r="G57" s="10">
        <f t="shared" si="1"/>
        <v>1.0745255646525266E-2</v>
      </c>
    </row>
    <row r="58" spans="2:7" ht="14.25" thickTop="1" thickBot="1" x14ac:dyDescent="0.25">
      <c r="B58" s="45"/>
      <c r="C58" s="37" t="s">
        <v>55</v>
      </c>
      <c r="D58" s="48"/>
      <c r="E58" s="49">
        <v>24919.1</v>
      </c>
      <c r="F58" s="27">
        <f t="shared" si="0"/>
        <v>24919.1</v>
      </c>
      <c r="G58" s="10">
        <f t="shared" si="1"/>
        <v>8.5380273402648806E-3</v>
      </c>
    </row>
    <row r="59" spans="2:7" ht="14.25" thickTop="1" thickBot="1" x14ac:dyDescent="0.25">
      <c r="B59" s="45"/>
      <c r="C59" s="37" t="s">
        <v>140</v>
      </c>
      <c r="D59" s="48">
        <v>13.61</v>
      </c>
      <c r="E59" s="49"/>
      <c r="F59" s="27">
        <f t="shared" si="0"/>
        <v>13.61</v>
      </c>
      <c r="G59" s="10">
        <f t="shared" si="1"/>
        <v>4.6631921739149895E-6</v>
      </c>
    </row>
    <row r="60" spans="2:7" ht="14.25" thickTop="1" thickBot="1" x14ac:dyDescent="0.25">
      <c r="B60" s="45"/>
      <c r="C60" s="37" t="s">
        <v>74</v>
      </c>
      <c r="D60" s="48">
        <v>3.71</v>
      </c>
      <c r="E60" s="49"/>
      <c r="F60" s="27">
        <f t="shared" si="0"/>
        <v>3.71</v>
      </c>
      <c r="G60" s="10">
        <f t="shared" si="1"/>
        <v>1.2711567204426608E-6</v>
      </c>
    </row>
    <row r="61" spans="2:7" ht="13.5" thickTop="1" x14ac:dyDescent="0.2">
      <c r="B61" s="33"/>
      <c r="C61" s="11"/>
      <c r="D61" s="53">
        <v>1938621.34</v>
      </c>
      <c r="E61" s="54">
        <v>979980.23</v>
      </c>
      <c r="F61" s="54">
        <f>SUM(F4:F60)</f>
        <v>2918601.5699999994</v>
      </c>
      <c r="G61" s="56">
        <f>SUM(G4:G60)</f>
        <v>1.0000000000000002</v>
      </c>
    </row>
  </sheetData>
  <mergeCells count="3">
    <mergeCell ref="B1:G1"/>
    <mergeCell ref="B4:B41"/>
    <mergeCell ref="B42:B60"/>
  </mergeCells>
  <conditionalFormatting sqref="G4:G60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2341.46</v>
      </c>
      <c r="E4" s="49"/>
      <c r="F4" s="27">
        <f>SUM(D4,E4)</f>
        <v>2341.46</v>
      </c>
      <c r="G4" s="10">
        <f>F4/$F$53</f>
        <v>8.9476882231297715E-4</v>
      </c>
    </row>
    <row r="5" spans="2:7" ht="14.25" thickTop="1" thickBot="1" x14ac:dyDescent="0.25">
      <c r="B5" s="45"/>
      <c r="C5" s="37" t="s">
        <v>5</v>
      </c>
      <c r="D5" s="48">
        <v>50080</v>
      </c>
      <c r="E5" s="49"/>
      <c r="F5" s="27">
        <f t="shared" ref="F5:F52" si="0">SUM(D5,E5)</f>
        <v>50080</v>
      </c>
      <c r="G5" s="10">
        <f t="shared" ref="G5:G52" si="1">F5/$F$53</f>
        <v>1.9137641736964923E-2</v>
      </c>
    </row>
    <row r="6" spans="2:7" ht="14.25" thickTop="1" thickBot="1" x14ac:dyDescent="0.25">
      <c r="B6" s="45"/>
      <c r="C6" s="37" t="s">
        <v>7</v>
      </c>
      <c r="D6" s="48">
        <v>17697.240000000002</v>
      </c>
      <c r="E6" s="49"/>
      <c r="F6" s="27">
        <f t="shared" si="0"/>
        <v>17697.240000000002</v>
      </c>
      <c r="G6" s="10">
        <f t="shared" si="1"/>
        <v>6.7628482199098483E-3</v>
      </c>
    </row>
    <row r="7" spans="2:7" ht="14.25" thickTop="1" thickBot="1" x14ac:dyDescent="0.25">
      <c r="B7" s="45"/>
      <c r="C7" s="37" t="s">
        <v>9</v>
      </c>
      <c r="D7" s="48"/>
      <c r="E7" s="49">
        <v>7199.6</v>
      </c>
      <c r="F7" s="27">
        <f t="shared" si="0"/>
        <v>7199.6</v>
      </c>
      <c r="G7" s="10">
        <f t="shared" si="1"/>
        <v>2.7512652845337994E-3</v>
      </c>
    </row>
    <row r="8" spans="2:7" ht="14.25" thickTop="1" thickBot="1" x14ac:dyDescent="0.25">
      <c r="B8" s="45"/>
      <c r="C8" s="37" t="s">
        <v>11</v>
      </c>
      <c r="D8" s="48">
        <v>34754.699999999997</v>
      </c>
      <c r="E8" s="49"/>
      <c r="F8" s="27">
        <f t="shared" si="0"/>
        <v>34754.699999999997</v>
      </c>
      <c r="G8" s="10">
        <f t="shared" si="1"/>
        <v>1.3281210009498699E-2</v>
      </c>
    </row>
    <row r="9" spans="2:7" ht="14.25" thickTop="1" thickBot="1" x14ac:dyDescent="0.25">
      <c r="B9" s="45"/>
      <c r="C9" s="37" t="s">
        <v>15</v>
      </c>
      <c r="D9" s="48">
        <v>4896.96</v>
      </c>
      <c r="E9" s="49">
        <v>5305.55</v>
      </c>
      <c r="F9" s="27">
        <f t="shared" si="0"/>
        <v>10202.51</v>
      </c>
      <c r="G9" s="10">
        <f t="shared" si="1"/>
        <v>3.8988015414896568E-3</v>
      </c>
    </row>
    <row r="10" spans="2:7" ht="14.25" thickTop="1" thickBot="1" x14ac:dyDescent="0.25">
      <c r="B10" s="45"/>
      <c r="C10" s="37" t="s">
        <v>18</v>
      </c>
      <c r="D10" s="48"/>
      <c r="E10" s="49">
        <v>4838.82</v>
      </c>
      <c r="F10" s="27">
        <f t="shared" si="0"/>
        <v>4838.82</v>
      </c>
      <c r="G10" s="10">
        <f t="shared" si="1"/>
        <v>1.8491134902088781E-3</v>
      </c>
    </row>
    <row r="11" spans="2:7" ht="14.25" thickTop="1" thickBot="1" x14ac:dyDescent="0.25">
      <c r="B11" s="45"/>
      <c r="C11" s="37" t="s">
        <v>19</v>
      </c>
      <c r="D11" s="48"/>
      <c r="E11" s="49">
        <v>1652.36</v>
      </c>
      <c r="F11" s="27">
        <f t="shared" si="0"/>
        <v>1652.36</v>
      </c>
      <c r="G11" s="10">
        <f t="shared" si="1"/>
        <v>6.3143517772546647E-4</v>
      </c>
    </row>
    <row r="12" spans="2:7" ht="14.25" thickTop="1" thickBot="1" x14ac:dyDescent="0.25">
      <c r="B12" s="45"/>
      <c r="C12" s="37" t="s">
        <v>21</v>
      </c>
      <c r="D12" s="48">
        <v>665</v>
      </c>
      <c r="E12" s="49">
        <v>875.82</v>
      </c>
      <c r="F12" s="27">
        <f t="shared" si="0"/>
        <v>1540.8200000000002</v>
      </c>
      <c r="G12" s="10">
        <f t="shared" si="1"/>
        <v>5.8881112502296926E-4</v>
      </c>
    </row>
    <row r="13" spans="2:7" ht="14.25" thickTop="1" thickBot="1" x14ac:dyDescent="0.25">
      <c r="B13" s="45"/>
      <c r="C13" s="37" t="s">
        <v>22</v>
      </c>
      <c r="D13" s="48"/>
      <c r="E13" s="49">
        <v>3992.06</v>
      </c>
      <c r="F13" s="27">
        <f t="shared" si="0"/>
        <v>3992.06</v>
      </c>
      <c r="G13" s="10">
        <f t="shared" si="1"/>
        <v>1.5255314311595088E-3</v>
      </c>
    </row>
    <row r="14" spans="2:7" ht="14.25" thickTop="1" thickBot="1" x14ac:dyDescent="0.25">
      <c r="B14" s="45"/>
      <c r="C14" s="37" t="s">
        <v>23</v>
      </c>
      <c r="D14" s="48">
        <v>750.4</v>
      </c>
      <c r="E14" s="49">
        <v>409.5</v>
      </c>
      <c r="F14" s="27">
        <f t="shared" si="0"/>
        <v>1159.9000000000001</v>
      </c>
      <c r="G14" s="10">
        <f t="shared" si="1"/>
        <v>4.4324581970258824E-4</v>
      </c>
    </row>
    <row r="15" spans="2:7" ht="14.25" thickTop="1" thickBot="1" x14ac:dyDescent="0.25">
      <c r="B15" s="45"/>
      <c r="C15" s="37" t="s">
        <v>24</v>
      </c>
      <c r="D15" s="48"/>
      <c r="E15" s="49">
        <v>35085.75</v>
      </c>
      <c r="F15" s="27">
        <f t="shared" si="0"/>
        <v>35085.75</v>
      </c>
      <c r="G15" s="10">
        <f t="shared" si="1"/>
        <v>1.3407717922777897E-2</v>
      </c>
    </row>
    <row r="16" spans="2:7" ht="14.25" thickTop="1" thickBot="1" x14ac:dyDescent="0.25">
      <c r="B16" s="45"/>
      <c r="C16" s="37" t="s">
        <v>25</v>
      </c>
      <c r="D16" s="48">
        <v>6385.38</v>
      </c>
      <c r="E16" s="49"/>
      <c r="F16" s="27">
        <f t="shared" si="0"/>
        <v>6385.38</v>
      </c>
      <c r="G16" s="10">
        <f t="shared" si="1"/>
        <v>2.4401181069165553E-3</v>
      </c>
    </row>
    <row r="17" spans="2:7" ht="14.25" thickTop="1" thickBot="1" x14ac:dyDescent="0.25">
      <c r="B17" s="45"/>
      <c r="C17" s="37" t="s">
        <v>26</v>
      </c>
      <c r="D17" s="48">
        <v>199.8</v>
      </c>
      <c r="E17" s="49">
        <v>4158.1400000000003</v>
      </c>
      <c r="F17" s="27">
        <f t="shared" si="0"/>
        <v>4357.9400000000005</v>
      </c>
      <c r="G17" s="10">
        <f t="shared" si="1"/>
        <v>1.6653493296962646E-3</v>
      </c>
    </row>
    <row r="18" spans="2:7" ht="14.25" thickTop="1" thickBot="1" x14ac:dyDescent="0.25">
      <c r="B18" s="45"/>
      <c r="C18" s="37" t="s">
        <v>29</v>
      </c>
      <c r="D18" s="48">
        <v>1975.8</v>
      </c>
      <c r="E18" s="49">
        <v>2142.88</v>
      </c>
      <c r="F18" s="27">
        <f t="shared" si="0"/>
        <v>4118.68</v>
      </c>
      <c r="G18" s="10">
        <f t="shared" si="1"/>
        <v>1.573918176301971E-3</v>
      </c>
    </row>
    <row r="19" spans="2:7" ht="14.25" thickTop="1" thickBot="1" x14ac:dyDescent="0.25">
      <c r="B19" s="45"/>
      <c r="C19" s="37" t="s">
        <v>30</v>
      </c>
      <c r="D19" s="48"/>
      <c r="E19" s="49">
        <v>634</v>
      </c>
      <c r="F19" s="27">
        <f t="shared" si="0"/>
        <v>634</v>
      </c>
      <c r="G19" s="10">
        <f t="shared" si="1"/>
        <v>2.4227765297994735E-4</v>
      </c>
    </row>
    <row r="20" spans="2:7" ht="14.25" thickTop="1" thickBot="1" x14ac:dyDescent="0.25">
      <c r="B20" s="45"/>
      <c r="C20" s="37" t="s">
        <v>127</v>
      </c>
      <c r="D20" s="48">
        <v>4217.8999999999996</v>
      </c>
      <c r="E20" s="49">
        <v>5249.11</v>
      </c>
      <c r="F20" s="27">
        <f t="shared" si="0"/>
        <v>9467.0099999999984</v>
      </c>
      <c r="G20" s="10">
        <f t="shared" si="1"/>
        <v>3.6177365355484084E-3</v>
      </c>
    </row>
    <row r="21" spans="2:7" ht="14.25" thickTop="1" thickBot="1" x14ac:dyDescent="0.25">
      <c r="B21" s="45"/>
      <c r="C21" s="37" t="s">
        <v>31</v>
      </c>
      <c r="D21" s="48"/>
      <c r="E21" s="49">
        <v>5217.0600000000004</v>
      </c>
      <c r="F21" s="27">
        <f t="shared" si="0"/>
        <v>5217.0600000000004</v>
      </c>
      <c r="G21" s="10">
        <f t="shared" si="1"/>
        <v>1.9936546565545174E-3</v>
      </c>
    </row>
    <row r="22" spans="2:7" ht="14.25" thickTop="1" thickBot="1" x14ac:dyDescent="0.25">
      <c r="B22" s="45"/>
      <c r="C22" s="37" t="s">
        <v>33</v>
      </c>
      <c r="D22" s="48">
        <v>300.79000000000002</v>
      </c>
      <c r="E22" s="49"/>
      <c r="F22" s="27">
        <f t="shared" si="0"/>
        <v>300.79000000000002</v>
      </c>
      <c r="G22" s="10">
        <f t="shared" si="1"/>
        <v>1.1494431425842014E-4</v>
      </c>
    </row>
    <row r="23" spans="2:7" ht="14.25" thickTop="1" thickBot="1" x14ac:dyDescent="0.25">
      <c r="B23" s="45"/>
      <c r="C23" s="37" t="s">
        <v>34</v>
      </c>
      <c r="D23" s="48">
        <v>2906.72</v>
      </c>
      <c r="E23" s="49"/>
      <c r="F23" s="27">
        <f t="shared" si="0"/>
        <v>2906.72</v>
      </c>
      <c r="G23" s="10">
        <f t="shared" si="1"/>
        <v>1.110778074873616E-3</v>
      </c>
    </row>
    <row r="24" spans="2:7" ht="14.25" thickTop="1" thickBot="1" x14ac:dyDescent="0.25">
      <c r="B24" s="45"/>
      <c r="C24" s="37" t="s">
        <v>125</v>
      </c>
      <c r="D24" s="48">
        <v>13965.16</v>
      </c>
      <c r="E24" s="49"/>
      <c r="F24" s="27">
        <f t="shared" si="0"/>
        <v>13965.16</v>
      </c>
      <c r="G24" s="10">
        <f t="shared" si="1"/>
        <v>5.3366659121284561E-3</v>
      </c>
    </row>
    <row r="25" spans="2:7" ht="14.25" thickTop="1" thickBot="1" x14ac:dyDescent="0.25">
      <c r="B25" s="45"/>
      <c r="C25" s="37" t="s">
        <v>39</v>
      </c>
      <c r="D25" s="48">
        <v>849</v>
      </c>
      <c r="E25" s="49"/>
      <c r="F25" s="27">
        <f t="shared" si="0"/>
        <v>849</v>
      </c>
      <c r="G25" s="10">
        <f t="shared" si="1"/>
        <v>3.2443805580437742E-4</v>
      </c>
    </row>
    <row r="26" spans="2:7" ht="14.25" thickTop="1" thickBot="1" x14ac:dyDescent="0.25">
      <c r="B26" s="45"/>
      <c r="C26" s="37" t="s">
        <v>40</v>
      </c>
      <c r="D26" s="48">
        <v>237734.23</v>
      </c>
      <c r="E26" s="49">
        <v>22460.83</v>
      </c>
      <c r="F26" s="7">
        <f t="shared" si="0"/>
        <v>260195.06</v>
      </c>
      <c r="G26" s="10">
        <f t="shared" si="1"/>
        <v>9.9431306709426778E-2</v>
      </c>
    </row>
    <row r="27" spans="2:7" ht="14.25" thickTop="1" thickBot="1" x14ac:dyDescent="0.25">
      <c r="B27" s="45"/>
      <c r="C27" s="37" t="s">
        <v>41</v>
      </c>
      <c r="D27" s="48">
        <v>389484.78</v>
      </c>
      <c r="E27" s="49">
        <v>36746.93</v>
      </c>
      <c r="F27" s="7">
        <f t="shared" si="0"/>
        <v>426231.71</v>
      </c>
      <c r="G27" s="10">
        <f t="shared" si="1"/>
        <v>0.16288078600067754</v>
      </c>
    </row>
    <row r="28" spans="2:7" ht="14.25" thickTop="1" thickBot="1" x14ac:dyDescent="0.25">
      <c r="B28" s="45"/>
      <c r="C28" s="37" t="s">
        <v>42</v>
      </c>
      <c r="D28" s="48">
        <v>229968.97</v>
      </c>
      <c r="E28" s="49">
        <v>20906.27</v>
      </c>
      <c r="F28" s="7">
        <f t="shared" si="0"/>
        <v>250875.24</v>
      </c>
      <c r="G28" s="10">
        <f t="shared" si="1"/>
        <v>9.5869817567793378E-2</v>
      </c>
    </row>
    <row r="29" spans="2:7" ht="14.25" thickTop="1" thickBot="1" x14ac:dyDescent="0.25">
      <c r="B29" s="45"/>
      <c r="C29" s="37" t="s">
        <v>100</v>
      </c>
      <c r="D29" s="48">
        <v>17177</v>
      </c>
      <c r="E29" s="49"/>
      <c r="F29" s="27">
        <f t="shared" si="0"/>
        <v>17177</v>
      </c>
      <c r="G29" s="10">
        <f t="shared" si="1"/>
        <v>6.5640429735592358E-3</v>
      </c>
    </row>
    <row r="30" spans="2:7" ht="14.25" thickTop="1" thickBot="1" x14ac:dyDescent="0.25">
      <c r="B30" s="45"/>
      <c r="C30" s="37" t="s">
        <v>48</v>
      </c>
      <c r="D30" s="48">
        <v>407497.2</v>
      </c>
      <c r="E30" s="49">
        <v>276305.61</v>
      </c>
      <c r="F30" s="7">
        <f t="shared" si="0"/>
        <v>683802.81</v>
      </c>
      <c r="G30" s="10">
        <f t="shared" si="1"/>
        <v>0.26130936893989415</v>
      </c>
    </row>
    <row r="31" spans="2:7" ht="14.25" thickTop="1" thickBot="1" x14ac:dyDescent="0.25">
      <c r="B31" s="45"/>
      <c r="C31" s="37" t="s">
        <v>49</v>
      </c>
      <c r="D31" s="48">
        <v>9341.64</v>
      </c>
      <c r="E31" s="49">
        <v>7918.24</v>
      </c>
      <c r="F31" s="27">
        <f t="shared" si="0"/>
        <v>17259.879999999997</v>
      </c>
      <c r="G31" s="10">
        <f t="shared" si="1"/>
        <v>6.595714853494531E-3</v>
      </c>
    </row>
    <row r="32" spans="2:7" ht="14.25" thickTop="1" thickBot="1" x14ac:dyDescent="0.25">
      <c r="B32" s="45"/>
      <c r="C32" s="37" t="s">
        <v>52</v>
      </c>
      <c r="D32" s="48">
        <v>5579.76</v>
      </c>
      <c r="E32" s="49"/>
      <c r="F32" s="27">
        <f t="shared" si="0"/>
        <v>5579.76</v>
      </c>
      <c r="G32" s="10">
        <f t="shared" si="1"/>
        <v>2.1322573454122884E-3</v>
      </c>
    </row>
    <row r="33" spans="2:7" ht="14.25" thickTop="1" thickBot="1" x14ac:dyDescent="0.25">
      <c r="B33" s="45"/>
      <c r="C33" s="37" t="s">
        <v>54</v>
      </c>
      <c r="D33" s="48">
        <v>15931.3</v>
      </c>
      <c r="E33" s="49"/>
      <c r="F33" s="27">
        <f t="shared" si="0"/>
        <v>15931.3</v>
      </c>
      <c r="G33" s="10">
        <f t="shared" si="1"/>
        <v>6.0880094210085719E-3</v>
      </c>
    </row>
    <row r="34" spans="2:7" ht="14.25" thickTop="1" thickBot="1" x14ac:dyDescent="0.25">
      <c r="B34" s="45"/>
      <c r="C34" s="37" t="s">
        <v>55</v>
      </c>
      <c r="D34" s="48">
        <v>145821.26</v>
      </c>
      <c r="E34" s="49">
        <v>42614.17</v>
      </c>
      <c r="F34" s="7">
        <f t="shared" si="0"/>
        <v>188435.43</v>
      </c>
      <c r="G34" s="10">
        <f t="shared" si="1"/>
        <v>7.2008980628812544E-2</v>
      </c>
    </row>
    <row r="35" spans="2:7" ht="14.25" thickTop="1" thickBot="1" x14ac:dyDescent="0.25">
      <c r="B35" s="45"/>
      <c r="C35" s="37" t="s">
        <v>56</v>
      </c>
      <c r="D35" s="48">
        <v>24052.65</v>
      </c>
      <c r="E35" s="49">
        <v>6915.15</v>
      </c>
      <c r="F35" s="27">
        <f t="shared" si="0"/>
        <v>30967.800000000003</v>
      </c>
      <c r="G35" s="10">
        <f t="shared" si="1"/>
        <v>1.1834078709704123E-2</v>
      </c>
    </row>
    <row r="36" spans="2:7" ht="14.25" thickTop="1" thickBot="1" x14ac:dyDescent="0.25">
      <c r="B36" s="45"/>
      <c r="C36" s="37" t="s">
        <v>57</v>
      </c>
      <c r="D36" s="48"/>
      <c r="E36" s="49">
        <v>279.55</v>
      </c>
      <c r="F36" s="27">
        <f t="shared" si="0"/>
        <v>279.55</v>
      </c>
      <c r="G36" s="10">
        <f t="shared" si="1"/>
        <v>1.068276307421834E-4</v>
      </c>
    </row>
    <row r="37" spans="2:7" ht="14.25" thickTop="1" thickBot="1" x14ac:dyDescent="0.25">
      <c r="B37" s="45"/>
      <c r="C37" s="37" t="s">
        <v>58</v>
      </c>
      <c r="D37" s="48">
        <v>17693.22</v>
      </c>
      <c r="E37" s="49">
        <v>3781.34</v>
      </c>
      <c r="F37" s="27">
        <f t="shared" si="0"/>
        <v>21474.560000000001</v>
      </c>
      <c r="G37" s="10">
        <f t="shared" si="1"/>
        <v>8.2063186050111321E-3</v>
      </c>
    </row>
    <row r="38" spans="2:7" ht="14.25" thickTop="1" thickBot="1" x14ac:dyDescent="0.25">
      <c r="B38" s="45"/>
      <c r="C38" s="37" t="s">
        <v>59</v>
      </c>
      <c r="D38" s="48">
        <v>989.89</v>
      </c>
      <c r="E38" s="49"/>
      <c r="F38" s="27">
        <f t="shared" si="0"/>
        <v>989.89</v>
      </c>
      <c r="G38" s="10">
        <f t="shared" si="1"/>
        <v>3.7827795884593071E-4</v>
      </c>
    </row>
    <row r="39" spans="2:7" ht="14.25" thickTop="1" thickBot="1" x14ac:dyDescent="0.25">
      <c r="B39" s="45"/>
      <c r="C39" s="37" t="s">
        <v>60</v>
      </c>
      <c r="D39" s="48">
        <v>9831.2999999999993</v>
      </c>
      <c r="E39" s="49"/>
      <c r="F39" s="27">
        <f t="shared" si="0"/>
        <v>9831.2999999999993</v>
      </c>
      <c r="G39" s="10">
        <f t="shared" si="1"/>
        <v>3.7569468292456719E-3</v>
      </c>
    </row>
    <row r="40" spans="2:7" ht="14.25" thickTop="1" thickBot="1" x14ac:dyDescent="0.25">
      <c r="B40" s="45"/>
      <c r="C40" s="37" t="s">
        <v>137</v>
      </c>
      <c r="D40" s="48">
        <v>17530</v>
      </c>
      <c r="E40" s="49"/>
      <c r="F40" s="27">
        <f t="shared" si="0"/>
        <v>17530</v>
      </c>
      <c r="G40" s="10">
        <f t="shared" si="1"/>
        <v>6.6989388907546955E-3</v>
      </c>
    </row>
    <row r="41" spans="2:7" ht="14.25" thickTop="1" thickBot="1" x14ac:dyDescent="0.25">
      <c r="B41" s="45"/>
      <c r="C41" s="37" t="s">
        <v>61</v>
      </c>
      <c r="D41" s="48">
        <v>14682.36</v>
      </c>
      <c r="E41" s="49"/>
      <c r="F41" s="27">
        <f t="shared" si="0"/>
        <v>14682.36</v>
      </c>
      <c r="G41" s="10">
        <f t="shared" si="1"/>
        <v>5.6107377302944163E-3</v>
      </c>
    </row>
    <row r="42" spans="2:7" ht="14.25" thickTop="1" thickBot="1" x14ac:dyDescent="0.25">
      <c r="B42" s="45"/>
      <c r="C42" s="37" t="s">
        <v>41</v>
      </c>
      <c r="D42" s="48">
        <v>677.35</v>
      </c>
      <c r="E42" s="49">
        <v>3534.59</v>
      </c>
      <c r="F42" s="27">
        <f t="shared" si="0"/>
        <v>4211.9400000000005</v>
      </c>
      <c r="G42" s="10">
        <f t="shared" si="1"/>
        <v>1.6095566840573494E-3</v>
      </c>
    </row>
    <row r="43" spans="2:7" ht="14.25" thickTop="1" thickBot="1" x14ac:dyDescent="0.25">
      <c r="B43" s="45"/>
      <c r="C43" s="37" t="s">
        <v>67</v>
      </c>
      <c r="D43" s="48">
        <v>1030.32</v>
      </c>
      <c r="E43" s="49"/>
      <c r="F43" s="27">
        <f t="shared" si="0"/>
        <v>1030.32</v>
      </c>
      <c r="G43" s="10">
        <f t="shared" si="1"/>
        <v>3.9372793599100841E-4</v>
      </c>
    </row>
    <row r="44" spans="2:7" ht="14.25" thickTop="1" thickBot="1" x14ac:dyDescent="0.25">
      <c r="B44" s="45"/>
      <c r="C44" s="37" t="s">
        <v>104</v>
      </c>
      <c r="D44" s="48">
        <v>110024.95</v>
      </c>
      <c r="E44" s="49">
        <v>14868</v>
      </c>
      <c r="F44" s="27">
        <f t="shared" si="0"/>
        <v>124892.95</v>
      </c>
      <c r="G44" s="10">
        <f t="shared" si="1"/>
        <v>4.7726767822936771E-2</v>
      </c>
    </row>
    <row r="45" spans="2:7" ht="14.25" thickTop="1" thickBot="1" x14ac:dyDescent="0.25">
      <c r="B45" s="45"/>
      <c r="C45" s="37" t="s">
        <v>71</v>
      </c>
      <c r="D45" s="48">
        <v>3968.45</v>
      </c>
      <c r="E45" s="49">
        <v>7576.48</v>
      </c>
      <c r="F45" s="27">
        <f t="shared" si="0"/>
        <v>11544.93</v>
      </c>
      <c r="G45" s="10">
        <f t="shared" si="1"/>
        <v>4.4117958110690587E-3</v>
      </c>
    </row>
    <row r="46" spans="2:7" ht="14.25" thickTop="1" thickBot="1" x14ac:dyDescent="0.25">
      <c r="B46" s="45"/>
      <c r="C46" s="37" t="s">
        <v>72</v>
      </c>
      <c r="D46" s="48">
        <v>324.33999999999997</v>
      </c>
      <c r="E46" s="49"/>
      <c r="F46" s="27">
        <f t="shared" si="0"/>
        <v>324.33999999999997</v>
      </c>
      <c r="G46" s="10">
        <f t="shared" si="1"/>
        <v>1.2394374442825887E-4</v>
      </c>
    </row>
    <row r="47" spans="2:7" ht="14.25" customHeight="1" thickTop="1" thickBot="1" x14ac:dyDescent="0.25">
      <c r="B47" s="45"/>
      <c r="C47" s="37" t="s">
        <v>73</v>
      </c>
      <c r="D47" s="48">
        <v>135.72999999999999</v>
      </c>
      <c r="E47" s="49"/>
      <c r="F47" s="27">
        <f t="shared" si="0"/>
        <v>135.72999999999999</v>
      </c>
      <c r="G47" s="10">
        <f t="shared" si="1"/>
        <v>5.1868053373766953E-5</v>
      </c>
    </row>
    <row r="48" spans="2:7" ht="14.25" thickTop="1" thickBot="1" x14ac:dyDescent="0.25">
      <c r="B48" s="45"/>
      <c r="C48" s="37" t="s">
        <v>74</v>
      </c>
      <c r="D48" s="48">
        <v>146.22999999999999</v>
      </c>
      <c r="E48" s="49"/>
      <c r="F48" s="27">
        <f t="shared" si="0"/>
        <v>146.22999999999999</v>
      </c>
      <c r="G48" s="10">
        <f t="shared" si="1"/>
        <v>5.5880538162867026E-5</v>
      </c>
    </row>
    <row r="49" spans="2:7" ht="14.25" thickTop="1" thickBot="1" x14ac:dyDescent="0.25">
      <c r="B49" s="45"/>
      <c r="C49" s="37" t="s">
        <v>75</v>
      </c>
      <c r="D49" s="48">
        <v>2269.48</v>
      </c>
      <c r="E49" s="49"/>
      <c r="F49" s="27">
        <f t="shared" si="0"/>
        <v>2269.48</v>
      </c>
      <c r="G49" s="10">
        <f t="shared" si="1"/>
        <v>8.6726228373017493E-4</v>
      </c>
    </row>
    <row r="50" spans="2:7" ht="14.25" thickTop="1" thickBot="1" x14ac:dyDescent="0.25">
      <c r="B50" s="45"/>
      <c r="C50" s="37" t="s">
        <v>66</v>
      </c>
      <c r="D50" s="48"/>
      <c r="E50" s="49">
        <v>495.6</v>
      </c>
      <c r="F50" s="27">
        <f t="shared" si="0"/>
        <v>495.6</v>
      </c>
      <c r="G50" s="10">
        <f t="shared" si="1"/>
        <v>1.893892820455235E-4</v>
      </c>
    </row>
    <row r="51" spans="2:7" ht="14.25" thickTop="1" thickBot="1" x14ac:dyDescent="0.25">
      <c r="B51" s="45" t="s">
        <v>82</v>
      </c>
      <c r="C51" s="37" t="s">
        <v>5</v>
      </c>
      <c r="D51" s="48">
        <v>240760</v>
      </c>
      <c r="E51" s="49"/>
      <c r="F51" s="7">
        <f t="shared" si="0"/>
        <v>240760</v>
      </c>
      <c r="G51" s="10">
        <f t="shared" si="1"/>
        <v>9.2004365507022276E-2</v>
      </c>
    </row>
    <row r="52" spans="2:7" ht="14.25" thickTop="1" thickBot="1" x14ac:dyDescent="0.25">
      <c r="B52" s="45"/>
      <c r="C52" s="37" t="s">
        <v>54</v>
      </c>
      <c r="D52" s="48"/>
      <c r="E52" s="49">
        <v>51030.22</v>
      </c>
      <c r="F52" s="27">
        <f t="shared" si="0"/>
        <v>51030.22</v>
      </c>
      <c r="G52" s="10">
        <f t="shared" si="1"/>
        <v>1.9500760146136227E-2</v>
      </c>
    </row>
    <row r="53" spans="2:7" ht="13.5" thickTop="1" x14ac:dyDescent="0.2">
      <c r="B53" s="33"/>
      <c r="C53" s="11"/>
      <c r="D53" s="53">
        <v>2044638.72</v>
      </c>
      <c r="E53" s="54">
        <v>572193.63</v>
      </c>
      <c r="F53" s="54">
        <f>SUM(F4:F52)</f>
        <v>2616832.3499999996</v>
      </c>
      <c r="G53" s="56">
        <f>SUM(G4:G52)</f>
        <v>1.0000000000000002</v>
      </c>
    </row>
  </sheetData>
  <mergeCells count="3">
    <mergeCell ref="B1:G1"/>
    <mergeCell ref="B4:B50"/>
    <mergeCell ref="B51:B52"/>
  </mergeCells>
  <conditionalFormatting sqref="G4:G52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1516.8</v>
      </c>
      <c r="E4" s="49"/>
      <c r="F4" s="27">
        <f>SUM(D4,E4)</f>
        <v>1516.8</v>
      </c>
      <c r="G4" s="10">
        <f>F4/$F$50</f>
        <v>8.2302844886170134E-4</v>
      </c>
    </row>
    <row r="5" spans="2:7" ht="14.25" thickTop="1" thickBot="1" x14ac:dyDescent="0.25">
      <c r="B5" s="45"/>
      <c r="C5" s="37" t="s">
        <v>5</v>
      </c>
      <c r="D5" s="48">
        <v>50025</v>
      </c>
      <c r="E5" s="49"/>
      <c r="F5" s="27">
        <f t="shared" ref="F5:F49" si="0">SUM(D5,E5)</f>
        <v>50025</v>
      </c>
      <c r="G5" s="10">
        <f t="shared" ref="G5:G49" si="1">F5/$F$50</f>
        <v>2.714398612493843E-2</v>
      </c>
    </row>
    <row r="6" spans="2:7" ht="14.25" thickTop="1" thickBot="1" x14ac:dyDescent="0.25">
      <c r="B6" s="45"/>
      <c r="C6" s="37" t="s">
        <v>7</v>
      </c>
      <c r="D6" s="48">
        <v>11290.08</v>
      </c>
      <c r="E6" s="49"/>
      <c r="F6" s="27">
        <f t="shared" si="0"/>
        <v>11290.08</v>
      </c>
      <c r="G6" s="10">
        <f t="shared" si="1"/>
        <v>6.1260924511633156E-3</v>
      </c>
    </row>
    <row r="7" spans="2:7" ht="14.25" thickTop="1" thickBot="1" x14ac:dyDescent="0.25">
      <c r="B7" s="45"/>
      <c r="C7" s="37" t="s">
        <v>15</v>
      </c>
      <c r="D7" s="48"/>
      <c r="E7" s="49">
        <v>3033.82</v>
      </c>
      <c r="F7" s="27">
        <f t="shared" si="0"/>
        <v>3033.82</v>
      </c>
      <c r="G7" s="10">
        <f t="shared" si="1"/>
        <v>1.6461762715754265E-3</v>
      </c>
    </row>
    <row r="8" spans="2:7" ht="14.25" thickTop="1" thickBot="1" x14ac:dyDescent="0.25">
      <c r="B8" s="45"/>
      <c r="C8" s="37" t="s">
        <v>17</v>
      </c>
      <c r="D8" s="48">
        <v>8608.74</v>
      </c>
      <c r="E8" s="49"/>
      <c r="F8" s="27">
        <f t="shared" si="0"/>
        <v>8608.74</v>
      </c>
      <c r="G8" s="10">
        <f t="shared" si="1"/>
        <v>4.6711747948666154E-3</v>
      </c>
    </row>
    <row r="9" spans="2:7" ht="14.25" thickTop="1" thickBot="1" x14ac:dyDescent="0.25">
      <c r="B9" s="45"/>
      <c r="C9" s="37" t="s">
        <v>134</v>
      </c>
      <c r="D9" s="48">
        <v>5885.1</v>
      </c>
      <c r="E9" s="49"/>
      <c r="F9" s="27">
        <f t="shared" si="0"/>
        <v>5885.1</v>
      </c>
      <c r="G9" s="10">
        <f t="shared" si="1"/>
        <v>3.1933048024762652E-3</v>
      </c>
    </row>
    <row r="10" spans="2:7" ht="14.25" thickTop="1" thickBot="1" x14ac:dyDescent="0.25">
      <c r="B10" s="45"/>
      <c r="C10" s="37" t="s">
        <v>19</v>
      </c>
      <c r="D10" s="48">
        <v>5463.8</v>
      </c>
      <c r="E10" s="49">
        <v>22631.39</v>
      </c>
      <c r="F10" s="27">
        <f t="shared" si="0"/>
        <v>28095.19</v>
      </c>
      <c r="G10" s="10">
        <f t="shared" si="1"/>
        <v>1.5244686607446455E-2</v>
      </c>
    </row>
    <row r="11" spans="2:7" ht="14.25" thickTop="1" thickBot="1" x14ac:dyDescent="0.25">
      <c r="B11" s="45"/>
      <c r="C11" s="37" t="s">
        <v>21</v>
      </c>
      <c r="D11" s="48">
        <v>6369.9</v>
      </c>
      <c r="E11" s="49"/>
      <c r="F11" s="27">
        <f t="shared" si="0"/>
        <v>6369.9</v>
      </c>
      <c r="G11" s="10">
        <f t="shared" si="1"/>
        <v>3.4563613636630743E-3</v>
      </c>
    </row>
    <row r="12" spans="2:7" ht="14.25" thickTop="1" thickBot="1" x14ac:dyDescent="0.25">
      <c r="B12" s="45"/>
      <c r="C12" s="37" t="s">
        <v>24</v>
      </c>
      <c r="D12" s="48">
        <v>21660.91</v>
      </c>
      <c r="E12" s="49">
        <v>1678.69</v>
      </c>
      <c r="F12" s="27">
        <f t="shared" si="0"/>
        <v>23339.599999999999</v>
      </c>
      <c r="G12" s="10">
        <f t="shared" si="1"/>
        <v>1.2664263439512503E-2</v>
      </c>
    </row>
    <row r="13" spans="2:7" ht="14.25" thickTop="1" thickBot="1" x14ac:dyDescent="0.25">
      <c r="B13" s="45"/>
      <c r="C13" s="37" t="s">
        <v>25</v>
      </c>
      <c r="D13" s="48">
        <v>3380</v>
      </c>
      <c r="E13" s="49"/>
      <c r="F13" s="27">
        <f t="shared" si="0"/>
        <v>3380</v>
      </c>
      <c r="G13" s="10">
        <f t="shared" si="1"/>
        <v>1.8340164538189283E-3</v>
      </c>
    </row>
    <row r="14" spans="2:7" ht="14.25" thickTop="1" thickBot="1" x14ac:dyDescent="0.25">
      <c r="B14" s="45"/>
      <c r="C14" s="37" t="s">
        <v>26</v>
      </c>
      <c r="D14" s="48"/>
      <c r="E14" s="49">
        <v>44309.55</v>
      </c>
      <c r="F14" s="27">
        <f t="shared" si="0"/>
        <v>44309.55</v>
      </c>
      <c r="G14" s="10">
        <f t="shared" si="1"/>
        <v>2.4042734840625E-2</v>
      </c>
    </row>
    <row r="15" spans="2:7" ht="14.25" thickTop="1" thickBot="1" x14ac:dyDescent="0.25">
      <c r="B15" s="45"/>
      <c r="C15" s="37" t="s">
        <v>126</v>
      </c>
      <c r="D15" s="48">
        <v>10989.99</v>
      </c>
      <c r="E15" s="49">
        <v>1030</v>
      </c>
      <c r="F15" s="27">
        <f t="shared" si="0"/>
        <v>12019.99</v>
      </c>
      <c r="G15" s="10">
        <f t="shared" si="1"/>
        <v>6.5221477617570947E-3</v>
      </c>
    </row>
    <row r="16" spans="2:7" ht="14.25" thickTop="1" thickBot="1" x14ac:dyDescent="0.25">
      <c r="B16" s="45"/>
      <c r="C16" s="37" t="s">
        <v>27</v>
      </c>
      <c r="D16" s="48">
        <v>1078</v>
      </c>
      <c r="E16" s="49">
        <v>178.25</v>
      </c>
      <c r="F16" s="27">
        <f t="shared" si="0"/>
        <v>1256.25</v>
      </c>
      <c r="G16" s="10">
        <f t="shared" si="1"/>
        <v>6.8165182547633987E-4</v>
      </c>
    </row>
    <row r="17" spans="2:7" ht="14.25" thickTop="1" thickBot="1" x14ac:dyDescent="0.25">
      <c r="B17" s="45"/>
      <c r="C17" s="37" t="s">
        <v>28</v>
      </c>
      <c r="D17" s="48">
        <v>21929.43</v>
      </c>
      <c r="E17" s="49">
        <v>2159.4</v>
      </c>
      <c r="F17" s="27">
        <f t="shared" si="0"/>
        <v>24088.83</v>
      </c>
      <c r="G17" s="10">
        <f t="shared" si="1"/>
        <v>1.3070801944747639E-2</v>
      </c>
    </row>
    <row r="18" spans="2:7" ht="14.25" thickTop="1" thickBot="1" x14ac:dyDescent="0.25">
      <c r="B18" s="45"/>
      <c r="C18" s="37" t="s">
        <v>29</v>
      </c>
      <c r="D18" s="48">
        <v>802.74</v>
      </c>
      <c r="E18" s="49">
        <v>7333.15</v>
      </c>
      <c r="F18" s="27">
        <f t="shared" si="0"/>
        <v>8135.8899999999994</v>
      </c>
      <c r="G18" s="10">
        <f t="shared" si="1"/>
        <v>4.414602404278367E-3</v>
      </c>
    </row>
    <row r="19" spans="2:7" ht="14.25" thickTop="1" thickBot="1" x14ac:dyDescent="0.25">
      <c r="B19" s="45"/>
      <c r="C19" s="37" t="s">
        <v>31</v>
      </c>
      <c r="D19" s="48">
        <v>919.24</v>
      </c>
      <c r="E19" s="49">
        <v>1659.59</v>
      </c>
      <c r="F19" s="27">
        <f t="shared" si="0"/>
        <v>2578.83</v>
      </c>
      <c r="G19" s="10">
        <f t="shared" si="1"/>
        <v>1.3992948673378304E-3</v>
      </c>
    </row>
    <row r="20" spans="2:7" ht="14.25" thickTop="1" thickBot="1" x14ac:dyDescent="0.25">
      <c r="B20" s="45"/>
      <c r="C20" s="37" t="s">
        <v>33</v>
      </c>
      <c r="D20" s="48">
        <v>1022.41</v>
      </c>
      <c r="E20" s="49"/>
      <c r="F20" s="27">
        <f t="shared" si="0"/>
        <v>1022.41</v>
      </c>
      <c r="G20" s="10">
        <f t="shared" si="1"/>
        <v>5.5476827294349427E-4</v>
      </c>
    </row>
    <row r="21" spans="2:7" ht="14.25" thickTop="1" thickBot="1" x14ac:dyDescent="0.25">
      <c r="B21" s="45"/>
      <c r="C21" s="37" t="s">
        <v>40</v>
      </c>
      <c r="D21" s="48">
        <v>47717.25</v>
      </c>
      <c r="E21" s="49">
        <v>23502.87</v>
      </c>
      <c r="F21" s="27">
        <f t="shared" si="0"/>
        <v>71220.12</v>
      </c>
      <c r="G21" s="10">
        <f t="shared" si="1"/>
        <v>3.8644636663597194E-2</v>
      </c>
    </row>
    <row r="22" spans="2:7" ht="14.25" thickTop="1" thickBot="1" x14ac:dyDescent="0.25">
      <c r="B22" s="45"/>
      <c r="C22" s="37" t="s">
        <v>41</v>
      </c>
      <c r="D22" s="48">
        <v>233922.7</v>
      </c>
      <c r="E22" s="49">
        <v>92420.65</v>
      </c>
      <c r="F22" s="7">
        <f t="shared" si="0"/>
        <v>326343.34999999998</v>
      </c>
      <c r="G22" s="10">
        <f t="shared" si="1"/>
        <v>0.17707664896283709</v>
      </c>
    </row>
    <row r="23" spans="2:7" ht="14.25" thickTop="1" thickBot="1" x14ac:dyDescent="0.25">
      <c r="B23" s="45"/>
      <c r="C23" s="37" t="s">
        <v>42</v>
      </c>
      <c r="D23" s="48">
        <v>262052.94</v>
      </c>
      <c r="E23" s="49">
        <v>96991.360000000001</v>
      </c>
      <c r="F23" s="7">
        <f t="shared" si="0"/>
        <v>359044.3</v>
      </c>
      <c r="G23" s="10">
        <f t="shared" si="1"/>
        <v>0.19482045971890516</v>
      </c>
    </row>
    <row r="24" spans="2:7" ht="14.25" thickTop="1" thickBot="1" x14ac:dyDescent="0.25">
      <c r="B24" s="45"/>
      <c r="C24" s="37" t="s">
        <v>43</v>
      </c>
      <c r="D24" s="48">
        <v>49636.69</v>
      </c>
      <c r="E24" s="49">
        <v>12965.59</v>
      </c>
      <c r="F24" s="27">
        <f t="shared" si="0"/>
        <v>62602.28</v>
      </c>
      <c r="G24" s="10">
        <f t="shared" si="1"/>
        <v>3.3968524132124145E-2</v>
      </c>
    </row>
    <row r="25" spans="2:7" ht="14.25" thickTop="1" thickBot="1" x14ac:dyDescent="0.25">
      <c r="B25" s="45"/>
      <c r="C25" s="37" t="s">
        <v>46</v>
      </c>
      <c r="D25" s="48"/>
      <c r="E25" s="49">
        <v>2768.3</v>
      </c>
      <c r="F25" s="27">
        <f t="shared" si="0"/>
        <v>2768.3</v>
      </c>
      <c r="G25" s="10">
        <f t="shared" si="1"/>
        <v>1.5021028843511656E-3</v>
      </c>
    </row>
    <row r="26" spans="2:7" ht="14.25" thickTop="1" thickBot="1" x14ac:dyDescent="0.25">
      <c r="B26" s="45"/>
      <c r="C26" s="37" t="s">
        <v>48</v>
      </c>
      <c r="D26" s="48">
        <v>5079.6099999999997</v>
      </c>
      <c r="E26" s="49">
        <v>71812.33</v>
      </c>
      <c r="F26" s="27">
        <f t="shared" si="0"/>
        <v>76891.94</v>
      </c>
      <c r="G26" s="10">
        <f t="shared" si="1"/>
        <v>4.1722213942620656E-2</v>
      </c>
    </row>
    <row r="27" spans="2:7" ht="14.25" thickTop="1" thickBot="1" x14ac:dyDescent="0.25">
      <c r="B27" s="45"/>
      <c r="C27" s="37" t="s">
        <v>49</v>
      </c>
      <c r="D27" s="48">
        <v>5963.07</v>
      </c>
      <c r="E27" s="49">
        <v>658.83</v>
      </c>
      <c r="F27" s="27">
        <f t="shared" si="0"/>
        <v>6621.9</v>
      </c>
      <c r="G27" s="10">
        <f t="shared" si="1"/>
        <v>3.5930986850720593E-3</v>
      </c>
    </row>
    <row r="28" spans="2:7" ht="14.25" thickTop="1" thickBot="1" x14ac:dyDescent="0.25">
      <c r="B28" s="45"/>
      <c r="C28" s="37" t="s">
        <v>55</v>
      </c>
      <c r="D28" s="48">
        <v>37525.79</v>
      </c>
      <c r="E28" s="49">
        <v>120230.29</v>
      </c>
      <c r="F28" s="7">
        <f t="shared" si="0"/>
        <v>157756.07999999999</v>
      </c>
      <c r="G28" s="10">
        <f t="shared" si="1"/>
        <v>8.5599777044371342E-2</v>
      </c>
    </row>
    <row r="29" spans="2:7" ht="14.25" thickTop="1" thickBot="1" x14ac:dyDescent="0.25">
      <c r="B29" s="45"/>
      <c r="C29" s="37" t="s">
        <v>56</v>
      </c>
      <c r="D29" s="48">
        <v>14514.56</v>
      </c>
      <c r="E29" s="49">
        <v>5459.56</v>
      </c>
      <c r="F29" s="27">
        <f t="shared" si="0"/>
        <v>19974.12</v>
      </c>
      <c r="G29" s="10">
        <f t="shared" si="1"/>
        <v>1.083812565992714E-2</v>
      </c>
    </row>
    <row r="30" spans="2:7" ht="14.25" thickTop="1" thickBot="1" x14ac:dyDescent="0.25">
      <c r="B30" s="45"/>
      <c r="C30" s="37" t="s">
        <v>57</v>
      </c>
      <c r="D30" s="48">
        <v>874.36</v>
      </c>
      <c r="E30" s="49">
        <v>743.43</v>
      </c>
      <c r="F30" s="27">
        <f t="shared" si="0"/>
        <v>1617.79</v>
      </c>
      <c r="G30" s="10">
        <f t="shared" si="1"/>
        <v>8.7782647302477046E-4</v>
      </c>
    </row>
    <row r="31" spans="2:7" ht="14.25" thickTop="1" thickBot="1" x14ac:dyDescent="0.25">
      <c r="B31" s="45"/>
      <c r="C31" s="37" t="s">
        <v>38</v>
      </c>
      <c r="D31" s="48">
        <v>6180</v>
      </c>
      <c r="E31" s="49"/>
      <c r="F31" s="27">
        <f t="shared" si="0"/>
        <v>6180</v>
      </c>
      <c r="G31" s="10">
        <f t="shared" si="1"/>
        <v>3.3533200250298748E-3</v>
      </c>
    </row>
    <row r="32" spans="2:7" ht="14.25" thickTop="1" thickBot="1" x14ac:dyDescent="0.25">
      <c r="B32" s="45"/>
      <c r="C32" s="37" t="s">
        <v>58</v>
      </c>
      <c r="D32" s="48">
        <v>16201.16</v>
      </c>
      <c r="E32" s="49">
        <v>3206.95</v>
      </c>
      <c r="F32" s="27">
        <f t="shared" si="0"/>
        <v>19408.11</v>
      </c>
      <c r="G32" s="10">
        <f t="shared" si="1"/>
        <v>1.0531003869091031E-2</v>
      </c>
    </row>
    <row r="33" spans="2:7" ht="14.25" thickTop="1" thickBot="1" x14ac:dyDescent="0.25">
      <c r="B33" s="45"/>
      <c r="C33" s="37" t="s">
        <v>59</v>
      </c>
      <c r="D33" s="48">
        <v>2443.92</v>
      </c>
      <c r="E33" s="49"/>
      <c r="F33" s="27">
        <f t="shared" si="0"/>
        <v>2443.92</v>
      </c>
      <c r="G33" s="10">
        <f t="shared" si="1"/>
        <v>1.3260915656263773E-3</v>
      </c>
    </row>
    <row r="34" spans="2:7" ht="14.25" thickTop="1" thickBot="1" x14ac:dyDescent="0.25">
      <c r="B34" s="45"/>
      <c r="C34" s="37" t="s">
        <v>60</v>
      </c>
      <c r="D34" s="48">
        <v>1899.35</v>
      </c>
      <c r="E34" s="49">
        <v>5569.1</v>
      </c>
      <c r="F34" s="27">
        <f t="shared" si="0"/>
        <v>7468.4500000000007</v>
      </c>
      <c r="G34" s="10">
        <f t="shared" si="1"/>
        <v>4.0524438415751414E-3</v>
      </c>
    </row>
    <row r="35" spans="2:7" ht="14.25" thickTop="1" thickBot="1" x14ac:dyDescent="0.25">
      <c r="B35" s="45"/>
      <c r="C35" s="37" t="s">
        <v>61</v>
      </c>
      <c r="D35" s="48">
        <v>5735.12</v>
      </c>
      <c r="E35" s="49"/>
      <c r="F35" s="27">
        <f t="shared" si="0"/>
        <v>5735.12</v>
      </c>
      <c r="G35" s="10">
        <f t="shared" si="1"/>
        <v>3.1119243919011871E-3</v>
      </c>
    </row>
    <row r="36" spans="2:7" ht="14.25" thickTop="1" thickBot="1" x14ac:dyDescent="0.25">
      <c r="B36" s="45"/>
      <c r="C36" s="37" t="s">
        <v>63</v>
      </c>
      <c r="D36" s="48">
        <v>25533.7</v>
      </c>
      <c r="E36" s="49">
        <v>4942.84</v>
      </c>
      <c r="F36" s="27">
        <f t="shared" si="0"/>
        <v>30476.54</v>
      </c>
      <c r="G36" s="10">
        <f t="shared" si="1"/>
        <v>1.6536827164340451E-2</v>
      </c>
    </row>
    <row r="37" spans="2:7" ht="14.25" thickTop="1" thickBot="1" x14ac:dyDescent="0.25">
      <c r="B37" s="45"/>
      <c r="C37" s="37" t="s">
        <v>41</v>
      </c>
      <c r="D37" s="48">
        <v>4336.4799999999996</v>
      </c>
      <c r="E37" s="49">
        <v>2159.1799999999998</v>
      </c>
      <c r="F37" s="27">
        <f t="shared" si="0"/>
        <v>6495.66</v>
      </c>
      <c r="G37" s="10">
        <f t="shared" si="1"/>
        <v>3.5245997983471777E-3</v>
      </c>
    </row>
    <row r="38" spans="2:7" ht="14.25" thickTop="1" thickBot="1" x14ac:dyDescent="0.25">
      <c r="B38" s="45"/>
      <c r="C38" s="37" t="s">
        <v>66</v>
      </c>
      <c r="D38" s="48"/>
      <c r="E38" s="49">
        <v>715.68</v>
      </c>
      <c r="F38" s="27">
        <f t="shared" si="0"/>
        <v>715.68</v>
      </c>
      <c r="G38" s="10">
        <f t="shared" si="1"/>
        <v>3.883339928015179E-4</v>
      </c>
    </row>
    <row r="39" spans="2:7" ht="14.25" thickTop="1" thickBot="1" x14ac:dyDescent="0.25">
      <c r="B39" s="45"/>
      <c r="C39" s="37" t="s">
        <v>104</v>
      </c>
      <c r="D39" s="48">
        <v>1642.5</v>
      </c>
      <c r="E39" s="49"/>
      <c r="F39" s="27">
        <f t="shared" si="0"/>
        <v>1642.5</v>
      </c>
      <c r="G39" s="10">
        <f t="shared" si="1"/>
        <v>8.912343270407071E-4</v>
      </c>
    </row>
    <row r="40" spans="2:7" ht="14.25" thickTop="1" thickBot="1" x14ac:dyDescent="0.25">
      <c r="B40" s="45"/>
      <c r="C40" s="37" t="s">
        <v>69</v>
      </c>
      <c r="D40" s="48">
        <v>13970.2</v>
      </c>
      <c r="E40" s="49">
        <v>8794.0400000000009</v>
      </c>
      <c r="F40" s="27">
        <f t="shared" si="0"/>
        <v>22764.240000000002</v>
      </c>
      <c r="G40" s="10">
        <f t="shared" si="1"/>
        <v>1.2352068259965387E-2</v>
      </c>
    </row>
    <row r="41" spans="2:7" ht="14.25" thickTop="1" thickBot="1" x14ac:dyDescent="0.25">
      <c r="B41" s="45"/>
      <c r="C41" s="37" t="s">
        <v>70</v>
      </c>
      <c r="D41" s="48">
        <v>511.64</v>
      </c>
      <c r="E41" s="49">
        <v>247.04</v>
      </c>
      <c r="F41" s="27">
        <f t="shared" si="0"/>
        <v>758.68</v>
      </c>
      <c r="G41" s="10">
        <f t="shared" si="1"/>
        <v>4.1166615478797176E-4</v>
      </c>
    </row>
    <row r="42" spans="2:7" ht="14.25" thickTop="1" thickBot="1" x14ac:dyDescent="0.25">
      <c r="B42" s="45"/>
      <c r="C42" s="37" t="s">
        <v>71</v>
      </c>
      <c r="D42" s="48"/>
      <c r="E42" s="49">
        <v>5061.3500000000004</v>
      </c>
      <c r="F42" s="27">
        <f t="shared" si="0"/>
        <v>5061.3500000000004</v>
      </c>
      <c r="G42" s="10">
        <f t="shared" si="1"/>
        <v>2.7463311179101875E-3</v>
      </c>
    </row>
    <row r="43" spans="2:7" ht="14.25" thickTop="1" thickBot="1" x14ac:dyDescent="0.25">
      <c r="B43" s="45"/>
      <c r="C43" s="37" t="s">
        <v>72</v>
      </c>
      <c r="D43" s="48">
        <v>5455.13</v>
      </c>
      <c r="E43" s="49"/>
      <c r="F43" s="27">
        <f t="shared" si="0"/>
        <v>5455.13</v>
      </c>
      <c r="G43" s="10">
        <f t="shared" si="1"/>
        <v>2.9599994608642756E-3</v>
      </c>
    </row>
    <row r="44" spans="2:7" ht="14.25" thickTop="1" thickBot="1" x14ac:dyDescent="0.25">
      <c r="B44" s="45"/>
      <c r="C44" s="37" t="s">
        <v>73</v>
      </c>
      <c r="D44" s="48">
        <v>75.2</v>
      </c>
      <c r="E44" s="49"/>
      <c r="F44" s="27">
        <f t="shared" si="0"/>
        <v>75.2</v>
      </c>
      <c r="G44" s="10">
        <f t="shared" si="1"/>
        <v>4.0804153055379708E-5</v>
      </c>
    </row>
    <row r="45" spans="2:7" ht="14.25" customHeight="1" thickTop="1" thickBot="1" x14ac:dyDescent="0.25">
      <c r="B45" s="45"/>
      <c r="C45" s="37" t="s">
        <v>76</v>
      </c>
      <c r="D45" s="48">
        <v>922.1</v>
      </c>
      <c r="E45" s="49">
        <v>4226.75</v>
      </c>
      <c r="F45" s="27">
        <f t="shared" si="0"/>
        <v>5148.8500000000004</v>
      </c>
      <c r="G45" s="10">
        <f t="shared" si="1"/>
        <v>2.7938093545105294E-3</v>
      </c>
    </row>
    <row r="46" spans="2:7" ht="14.25" thickTop="1" thickBot="1" x14ac:dyDescent="0.25">
      <c r="B46" s="45"/>
      <c r="C46" s="37" t="s">
        <v>66</v>
      </c>
      <c r="D46" s="48"/>
      <c r="E46" s="49">
        <v>788.74</v>
      </c>
      <c r="F46" s="27">
        <f t="shared" si="0"/>
        <v>788.74</v>
      </c>
      <c r="G46" s="10">
        <f t="shared" si="1"/>
        <v>4.2797696384175787E-4</v>
      </c>
    </row>
    <row r="47" spans="2:7" ht="14.25" thickTop="1" thickBot="1" x14ac:dyDescent="0.25">
      <c r="B47" s="45" t="s">
        <v>82</v>
      </c>
      <c r="C47" s="37" t="s">
        <v>5</v>
      </c>
      <c r="D47" s="48">
        <v>334800</v>
      </c>
      <c r="E47" s="49"/>
      <c r="F47" s="7">
        <f t="shared" si="0"/>
        <v>334800</v>
      </c>
      <c r="G47" s="10">
        <f t="shared" si="1"/>
        <v>0.18166529844336604</v>
      </c>
    </row>
    <row r="48" spans="2:7" ht="14.25" thickTop="1" thickBot="1" x14ac:dyDescent="0.25">
      <c r="B48" s="45"/>
      <c r="C48" s="37" t="s">
        <v>11</v>
      </c>
      <c r="D48" s="48">
        <v>13728</v>
      </c>
      <c r="E48" s="49"/>
      <c r="F48" s="27">
        <f t="shared" si="0"/>
        <v>13728</v>
      </c>
      <c r="G48" s="10">
        <f t="shared" si="1"/>
        <v>7.4489283662799548E-3</v>
      </c>
    </row>
    <row r="49" spans="2:7" ht="14.25" thickTop="1" thickBot="1" x14ac:dyDescent="0.25">
      <c r="B49" s="45"/>
      <c r="C49" s="37" t="s">
        <v>54</v>
      </c>
      <c r="D49" s="48">
        <v>14539.73</v>
      </c>
      <c r="E49" s="49">
        <v>39467.599999999999</v>
      </c>
      <c r="F49" s="27">
        <f t="shared" si="0"/>
        <v>54007.33</v>
      </c>
      <c r="G49" s="10">
        <f t="shared" si="1"/>
        <v>2.9304831907345747E-2</v>
      </c>
    </row>
    <row r="50" spans="2:7" ht="13.5" thickTop="1" x14ac:dyDescent="0.2">
      <c r="B50" s="33"/>
      <c r="C50" s="11"/>
      <c r="D50" s="53">
        <v>1256203.3400000001</v>
      </c>
      <c r="E50" s="54">
        <v>586746.31999999995</v>
      </c>
      <c r="F50" s="54">
        <f>SUM(F4:F49)</f>
        <v>1842949.6600000001</v>
      </c>
      <c r="G50" s="56">
        <f>SUM(G4:G49)</f>
        <v>1</v>
      </c>
    </row>
  </sheetData>
  <mergeCells count="3">
    <mergeCell ref="B1:G1"/>
    <mergeCell ref="B4:B46"/>
    <mergeCell ref="B47:B49"/>
  </mergeCells>
  <conditionalFormatting sqref="G4:G49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789.62</v>
      </c>
      <c r="E4" s="49"/>
      <c r="F4" s="27">
        <f>SUM(D4,E4)</f>
        <v>789.62</v>
      </c>
      <c r="G4" s="10">
        <f>F4/$F$41</f>
        <v>4.3205888765328072E-4</v>
      </c>
    </row>
    <row r="5" spans="2:7" ht="14.25" thickTop="1" thickBot="1" x14ac:dyDescent="0.25">
      <c r="B5" s="45"/>
      <c r="C5" s="37" t="s">
        <v>7</v>
      </c>
      <c r="D5" s="48">
        <v>15129.72</v>
      </c>
      <c r="E5" s="49"/>
      <c r="F5" s="27">
        <f t="shared" ref="F5:F40" si="0">SUM(D5,E5)</f>
        <v>15129.72</v>
      </c>
      <c r="G5" s="10">
        <f t="shared" ref="G5:G40" si="1">F5/$F$41</f>
        <v>8.2785770290843622E-3</v>
      </c>
    </row>
    <row r="6" spans="2:7" ht="14.25" thickTop="1" thickBot="1" x14ac:dyDescent="0.25">
      <c r="B6" s="45"/>
      <c r="C6" s="37" t="s">
        <v>9</v>
      </c>
      <c r="D6" s="48"/>
      <c r="E6" s="49">
        <v>3972</v>
      </c>
      <c r="F6" s="27">
        <f t="shared" si="0"/>
        <v>3972</v>
      </c>
      <c r="G6" s="10">
        <f t="shared" si="1"/>
        <v>2.1733718773065919E-3</v>
      </c>
    </row>
    <row r="7" spans="2:7" ht="14.25" thickTop="1" thickBot="1" x14ac:dyDescent="0.25">
      <c r="B7" s="45"/>
      <c r="C7" s="37" t="s">
        <v>11</v>
      </c>
      <c r="D7" s="48"/>
      <c r="E7" s="49">
        <v>75.319999999999993</v>
      </c>
      <c r="F7" s="27">
        <f t="shared" si="0"/>
        <v>75.319999999999993</v>
      </c>
      <c r="G7" s="10">
        <f t="shared" si="1"/>
        <v>4.121308403794876E-5</v>
      </c>
    </row>
    <row r="8" spans="2:7" ht="14.25" thickTop="1" thickBot="1" x14ac:dyDescent="0.25">
      <c r="B8" s="45"/>
      <c r="C8" s="37" t="s">
        <v>15</v>
      </c>
      <c r="D8" s="48">
        <v>1085.02</v>
      </c>
      <c r="E8" s="49">
        <v>541.32000000000005</v>
      </c>
      <c r="F8" s="27">
        <f t="shared" si="0"/>
        <v>1626.3400000000001</v>
      </c>
      <c r="G8" s="10">
        <f t="shared" si="1"/>
        <v>8.8988963215981944E-4</v>
      </c>
    </row>
    <row r="9" spans="2:7" ht="14.25" thickTop="1" thickBot="1" x14ac:dyDescent="0.25">
      <c r="B9" s="45"/>
      <c r="C9" s="37" t="s">
        <v>18</v>
      </c>
      <c r="D9" s="48"/>
      <c r="E9" s="49">
        <v>3196.79</v>
      </c>
      <c r="F9" s="27">
        <f t="shared" si="0"/>
        <v>3196.79</v>
      </c>
      <c r="G9" s="10">
        <f t="shared" si="1"/>
        <v>1.7491977552001358E-3</v>
      </c>
    </row>
    <row r="10" spans="2:7" ht="14.25" thickTop="1" thickBot="1" x14ac:dyDescent="0.25">
      <c r="B10" s="45"/>
      <c r="C10" s="37" t="s">
        <v>19</v>
      </c>
      <c r="D10" s="48">
        <v>16771</v>
      </c>
      <c r="E10" s="49">
        <v>50114.63</v>
      </c>
      <c r="F10" s="27">
        <f t="shared" si="0"/>
        <v>66885.63</v>
      </c>
      <c r="G10" s="10">
        <f t="shared" si="1"/>
        <v>3.6598022970275451E-2</v>
      </c>
    </row>
    <row r="11" spans="2:7" ht="14.25" thickTop="1" thickBot="1" x14ac:dyDescent="0.25">
      <c r="B11" s="45"/>
      <c r="C11" s="37" t="s">
        <v>23</v>
      </c>
      <c r="D11" s="48"/>
      <c r="E11" s="49">
        <v>455.4</v>
      </c>
      <c r="F11" s="27">
        <f t="shared" si="0"/>
        <v>455.4</v>
      </c>
      <c r="G11" s="10">
        <f t="shared" si="1"/>
        <v>2.4918266689965304E-4</v>
      </c>
    </row>
    <row r="12" spans="2:7" ht="14.25" thickTop="1" thickBot="1" x14ac:dyDescent="0.25">
      <c r="B12" s="45"/>
      <c r="C12" s="37" t="s">
        <v>24</v>
      </c>
      <c r="D12" s="48"/>
      <c r="E12" s="49">
        <v>29169.119999999999</v>
      </c>
      <c r="F12" s="27">
        <f t="shared" si="0"/>
        <v>29169.119999999999</v>
      </c>
      <c r="G12" s="10">
        <f t="shared" si="1"/>
        <v>1.5960560194808977E-2</v>
      </c>
    </row>
    <row r="13" spans="2:7" ht="14.25" thickTop="1" thickBot="1" x14ac:dyDescent="0.25">
      <c r="B13" s="45"/>
      <c r="C13" s="37" t="s">
        <v>25</v>
      </c>
      <c r="D13" s="48">
        <v>1000</v>
      </c>
      <c r="E13" s="49">
        <v>3046.06</v>
      </c>
      <c r="F13" s="27">
        <f t="shared" si="0"/>
        <v>4046.06</v>
      </c>
      <c r="G13" s="10">
        <f t="shared" si="1"/>
        <v>2.2138955231357275E-3</v>
      </c>
    </row>
    <row r="14" spans="2:7" ht="14.25" thickTop="1" thickBot="1" x14ac:dyDescent="0.25">
      <c r="B14" s="45"/>
      <c r="C14" s="37" t="s">
        <v>26</v>
      </c>
      <c r="D14" s="48">
        <v>1121</v>
      </c>
      <c r="E14" s="49">
        <v>26446.18</v>
      </c>
      <c r="F14" s="27">
        <f t="shared" si="0"/>
        <v>27567.18</v>
      </c>
      <c r="G14" s="10">
        <f t="shared" si="1"/>
        <v>1.5084021588280145E-2</v>
      </c>
    </row>
    <row r="15" spans="2:7" ht="14.25" thickTop="1" thickBot="1" x14ac:dyDescent="0.25">
      <c r="B15" s="45"/>
      <c r="C15" s="37" t="s">
        <v>28</v>
      </c>
      <c r="D15" s="48">
        <v>24038.84</v>
      </c>
      <c r="E15" s="49">
        <v>30998.9</v>
      </c>
      <c r="F15" s="27">
        <f t="shared" si="0"/>
        <v>55037.740000000005</v>
      </c>
      <c r="G15" s="10">
        <f t="shared" si="1"/>
        <v>3.0115175303754307E-2</v>
      </c>
    </row>
    <row r="16" spans="2:7" ht="14.25" thickTop="1" thickBot="1" x14ac:dyDescent="0.25">
      <c r="B16" s="45"/>
      <c r="C16" s="37" t="s">
        <v>129</v>
      </c>
      <c r="D16" s="48"/>
      <c r="E16" s="49">
        <v>10432.75</v>
      </c>
      <c r="F16" s="27">
        <f t="shared" si="0"/>
        <v>10432.75</v>
      </c>
      <c r="G16" s="10">
        <f t="shared" si="1"/>
        <v>5.7085210103147901E-3</v>
      </c>
    </row>
    <row r="17" spans="2:7" ht="14.25" thickTop="1" thickBot="1" x14ac:dyDescent="0.25">
      <c r="B17" s="45"/>
      <c r="C17" s="37" t="s">
        <v>31</v>
      </c>
      <c r="D17" s="48"/>
      <c r="E17" s="49">
        <v>6718.03</v>
      </c>
      <c r="F17" s="27">
        <f t="shared" si="0"/>
        <v>6718.03</v>
      </c>
      <c r="G17" s="10">
        <f t="shared" si="1"/>
        <v>3.6759258491696886E-3</v>
      </c>
    </row>
    <row r="18" spans="2:7" ht="14.25" thickTop="1" thickBot="1" x14ac:dyDescent="0.25">
      <c r="B18" s="45"/>
      <c r="C18" s="37" t="s">
        <v>100</v>
      </c>
      <c r="D18" s="48">
        <v>1200</v>
      </c>
      <c r="E18" s="49"/>
      <c r="F18" s="27">
        <f t="shared" si="0"/>
        <v>1200</v>
      </c>
      <c r="G18" s="10">
        <f t="shared" si="1"/>
        <v>6.5660781791739931E-4</v>
      </c>
    </row>
    <row r="19" spans="2:7" ht="14.25" thickTop="1" thickBot="1" x14ac:dyDescent="0.25">
      <c r="B19" s="45"/>
      <c r="C19" s="37" t="s">
        <v>40</v>
      </c>
      <c r="D19" s="48">
        <v>189226.26</v>
      </c>
      <c r="E19" s="49">
        <v>32000.27</v>
      </c>
      <c r="F19" s="7">
        <f t="shared" si="0"/>
        <v>221226.53</v>
      </c>
      <c r="G19" s="10">
        <f t="shared" si="1"/>
        <v>0.1210492242739484</v>
      </c>
    </row>
    <row r="20" spans="2:7" ht="14.25" thickTop="1" thickBot="1" x14ac:dyDescent="0.25">
      <c r="B20" s="45"/>
      <c r="C20" s="37" t="s">
        <v>41</v>
      </c>
      <c r="D20" s="48">
        <v>162094.57</v>
      </c>
      <c r="E20" s="49">
        <v>58895.79</v>
      </c>
      <c r="F20" s="7">
        <f t="shared" si="0"/>
        <v>220990.36000000002</v>
      </c>
      <c r="G20" s="10">
        <f t="shared" si="1"/>
        <v>0.12091999838365045</v>
      </c>
    </row>
    <row r="21" spans="2:7" ht="14.25" thickTop="1" thickBot="1" x14ac:dyDescent="0.25">
      <c r="B21" s="45"/>
      <c r="C21" s="37" t="s">
        <v>42</v>
      </c>
      <c r="D21" s="48">
        <v>80469.88</v>
      </c>
      <c r="E21" s="49">
        <v>39671.4</v>
      </c>
      <c r="F21" s="7">
        <f t="shared" si="0"/>
        <v>120141.28</v>
      </c>
      <c r="G21" s="10">
        <f t="shared" si="1"/>
        <v>6.5738086418836078E-2</v>
      </c>
    </row>
    <row r="22" spans="2:7" ht="14.25" thickTop="1" thickBot="1" x14ac:dyDescent="0.25">
      <c r="B22" s="45"/>
      <c r="C22" s="37" t="s">
        <v>43</v>
      </c>
      <c r="D22" s="48">
        <v>79144.56</v>
      </c>
      <c r="E22" s="49">
        <v>40839.01</v>
      </c>
      <c r="F22" s="7">
        <f t="shared" si="0"/>
        <v>119983.57</v>
      </c>
      <c r="G22" s="10">
        <f t="shared" si="1"/>
        <v>6.5651791736366288E-2</v>
      </c>
    </row>
    <row r="23" spans="2:7" ht="14.25" thickTop="1" thickBot="1" x14ac:dyDescent="0.25">
      <c r="B23" s="45"/>
      <c r="C23" s="37" t="s">
        <v>100</v>
      </c>
      <c r="D23" s="48"/>
      <c r="E23" s="49">
        <v>17500</v>
      </c>
      <c r="F23" s="27">
        <f t="shared" si="0"/>
        <v>17500</v>
      </c>
      <c r="G23" s="10">
        <f t="shared" si="1"/>
        <v>9.5755306779620741E-3</v>
      </c>
    </row>
    <row r="24" spans="2:7" ht="14.25" thickTop="1" thickBot="1" x14ac:dyDescent="0.25">
      <c r="B24" s="45"/>
      <c r="C24" s="37" t="s">
        <v>49</v>
      </c>
      <c r="D24" s="48">
        <v>3883.6</v>
      </c>
      <c r="E24" s="49">
        <v>4600</v>
      </c>
      <c r="F24" s="27">
        <f t="shared" si="0"/>
        <v>8483.6</v>
      </c>
      <c r="G24" s="10">
        <f t="shared" si="1"/>
        <v>4.6419984034033746E-3</v>
      </c>
    </row>
    <row r="25" spans="2:7" ht="14.25" thickTop="1" thickBot="1" x14ac:dyDescent="0.25">
      <c r="B25" s="45"/>
      <c r="C25" s="37" t="s">
        <v>55</v>
      </c>
      <c r="D25" s="48">
        <v>56257.47</v>
      </c>
      <c r="E25" s="49">
        <v>21250.09</v>
      </c>
      <c r="F25" s="27">
        <f t="shared" si="0"/>
        <v>77507.56</v>
      </c>
      <c r="G25" s="10">
        <f t="shared" si="1"/>
        <v>4.2410058203084917E-2</v>
      </c>
    </row>
    <row r="26" spans="2:7" ht="14.25" thickTop="1" thickBot="1" x14ac:dyDescent="0.25">
      <c r="B26" s="45"/>
      <c r="C26" s="37" t="s">
        <v>57</v>
      </c>
      <c r="D26" s="48">
        <v>348.56</v>
      </c>
      <c r="E26" s="49"/>
      <c r="F26" s="27">
        <f t="shared" si="0"/>
        <v>348.56</v>
      </c>
      <c r="G26" s="10">
        <f t="shared" si="1"/>
        <v>1.9072268417774061E-4</v>
      </c>
    </row>
    <row r="27" spans="2:7" ht="14.25" thickTop="1" thickBot="1" x14ac:dyDescent="0.25">
      <c r="B27" s="45"/>
      <c r="C27" s="37" t="s">
        <v>58</v>
      </c>
      <c r="D27" s="48">
        <v>17915.330000000002</v>
      </c>
      <c r="E27" s="49"/>
      <c r="F27" s="27">
        <f t="shared" si="0"/>
        <v>17915.330000000002</v>
      </c>
      <c r="G27" s="10">
        <f t="shared" si="1"/>
        <v>9.8027881154751032E-3</v>
      </c>
    </row>
    <row r="28" spans="2:7" ht="14.25" thickTop="1" thickBot="1" x14ac:dyDescent="0.25">
      <c r="B28" s="45"/>
      <c r="C28" s="37" t="s">
        <v>60</v>
      </c>
      <c r="D28" s="48"/>
      <c r="E28" s="49">
        <v>218.65</v>
      </c>
      <c r="F28" s="27">
        <f t="shared" si="0"/>
        <v>218.65</v>
      </c>
      <c r="G28" s="10">
        <f t="shared" si="1"/>
        <v>1.1963941615636613E-4</v>
      </c>
    </row>
    <row r="29" spans="2:7" ht="14.25" thickTop="1" thickBot="1" x14ac:dyDescent="0.25">
      <c r="B29" s="45"/>
      <c r="C29" s="37" t="s">
        <v>62</v>
      </c>
      <c r="D29" s="48"/>
      <c r="E29" s="49">
        <v>398.72</v>
      </c>
      <c r="F29" s="27">
        <f t="shared" si="0"/>
        <v>398.72</v>
      </c>
      <c r="G29" s="10">
        <f t="shared" si="1"/>
        <v>2.1816889096668791E-4</v>
      </c>
    </row>
    <row r="30" spans="2:7" ht="14.25" thickTop="1" thickBot="1" x14ac:dyDescent="0.25">
      <c r="B30" s="45"/>
      <c r="C30" s="37" t="s">
        <v>63</v>
      </c>
      <c r="D30" s="48">
        <v>35926.18</v>
      </c>
      <c r="E30" s="49">
        <v>3906.58</v>
      </c>
      <c r="F30" s="27">
        <f t="shared" si="0"/>
        <v>39832.76</v>
      </c>
      <c r="G30" s="10">
        <f t="shared" si="1"/>
        <v>2.1795418021022892E-2</v>
      </c>
    </row>
    <row r="31" spans="2:7" ht="14.25" thickTop="1" thickBot="1" x14ac:dyDescent="0.25">
      <c r="B31" s="45"/>
      <c r="C31" s="37" t="s">
        <v>39</v>
      </c>
      <c r="D31" s="48"/>
      <c r="E31" s="49">
        <v>399.48</v>
      </c>
      <c r="F31" s="27">
        <f t="shared" si="0"/>
        <v>399.48</v>
      </c>
      <c r="G31" s="10">
        <f t="shared" si="1"/>
        <v>2.1858474258470225E-4</v>
      </c>
    </row>
    <row r="32" spans="2:7" ht="14.25" thickTop="1" thickBot="1" x14ac:dyDescent="0.25">
      <c r="B32" s="45"/>
      <c r="C32" s="37" t="s">
        <v>104</v>
      </c>
      <c r="D32" s="48">
        <v>26453</v>
      </c>
      <c r="E32" s="49"/>
      <c r="F32" s="27">
        <f t="shared" si="0"/>
        <v>26453</v>
      </c>
      <c r="G32" s="10">
        <f t="shared" si="1"/>
        <v>1.4474372172807471E-2</v>
      </c>
    </row>
    <row r="33" spans="2:7" ht="14.25" thickTop="1" thickBot="1" x14ac:dyDescent="0.25">
      <c r="B33" s="45"/>
      <c r="C33" s="37" t="s">
        <v>71</v>
      </c>
      <c r="D33" s="48">
        <v>655.5</v>
      </c>
      <c r="E33" s="49">
        <v>2451.9</v>
      </c>
      <c r="F33" s="27">
        <f t="shared" si="0"/>
        <v>3107.4</v>
      </c>
      <c r="G33" s="10">
        <f t="shared" si="1"/>
        <v>1.7002859444971057E-3</v>
      </c>
    </row>
    <row r="34" spans="2:7" ht="14.25" customHeight="1" thickTop="1" thickBot="1" x14ac:dyDescent="0.25">
      <c r="B34" s="45"/>
      <c r="C34" s="37" t="s">
        <v>226</v>
      </c>
      <c r="D34" s="48">
        <v>29784.46</v>
      </c>
      <c r="E34" s="49"/>
      <c r="F34" s="27">
        <f t="shared" si="0"/>
        <v>29784.46</v>
      </c>
      <c r="G34" s="10">
        <f t="shared" si="1"/>
        <v>1.6297257740373387E-2</v>
      </c>
    </row>
    <row r="35" spans="2:7" ht="14.25" thickTop="1" thickBot="1" x14ac:dyDescent="0.25">
      <c r="B35" s="45" t="s">
        <v>82</v>
      </c>
      <c r="C35" s="37" t="s">
        <v>5</v>
      </c>
      <c r="D35" s="48">
        <v>242480</v>
      </c>
      <c r="E35" s="49"/>
      <c r="F35" s="7">
        <f t="shared" si="0"/>
        <v>242480</v>
      </c>
      <c r="G35" s="10">
        <f t="shared" si="1"/>
        <v>0.13267855307384249</v>
      </c>
    </row>
    <row r="36" spans="2:7" ht="14.25" thickTop="1" thickBot="1" x14ac:dyDescent="0.25">
      <c r="B36" s="45"/>
      <c r="C36" s="37" t="s">
        <v>11</v>
      </c>
      <c r="D36" s="48">
        <v>7583.69</v>
      </c>
      <c r="E36" s="49">
        <v>16236.76</v>
      </c>
      <c r="F36" s="27">
        <f t="shared" si="0"/>
        <v>23820.45</v>
      </c>
      <c r="G36" s="10">
        <f t="shared" si="1"/>
        <v>1.3033911413592097E-2</v>
      </c>
    </row>
    <row r="37" spans="2:7" ht="14.25" thickTop="1" thickBot="1" x14ac:dyDescent="0.25">
      <c r="B37" s="45"/>
      <c r="C37" s="37" t="s">
        <v>22</v>
      </c>
      <c r="D37" s="48">
        <v>1849</v>
      </c>
      <c r="E37" s="49"/>
      <c r="F37" s="27">
        <f t="shared" si="0"/>
        <v>1849</v>
      </c>
      <c r="G37" s="10">
        <f t="shared" si="1"/>
        <v>1.0117232127743929E-3</v>
      </c>
    </row>
    <row r="38" spans="2:7" ht="14.25" thickTop="1" thickBot="1" x14ac:dyDescent="0.25">
      <c r="B38" s="45"/>
      <c r="C38" s="37" t="s">
        <v>29</v>
      </c>
      <c r="D38" s="48"/>
      <c r="E38" s="49">
        <v>1347.32</v>
      </c>
      <c r="F38" s="27">
        <f t="shared" si="0"/>
        <v>1347.32</v>
      </c>
      <c r="G38" s="10">
        <f t="shared" si="1"/>
        <v>7.3721737103039204E-4</v>
      </c>
    </row>
    <row r="39" spans="2:7" ht="14.25" thickTop="1" thickBot="1" x14ac:dyDescent="0.25">
      <c r="B39" s="45"/>
      <c r="C39" s="37" t="s">
        <v>42</v>
      </c>
      <c r="D39" s="48">
        <v>147163.53</v>
      </c>
      <c r="E39" s="49">
        <v>23290.44</v>
      </c>
      <c r="F39" s="7">
        <f t="shared" si="0"/>
        <v>170453.97</v>
      </c>
      <c r="G39" s="10">
        <f t="shared" si="1"/>
        <v>9.3267841080881542E-2</v>
      </c>
    </row>
    <row r="40" spans="2:7" ht="14.25" thickTop="1" thickBot="1" x14ac:dyDescent="0.25">
      <c r="B40" s="45"/>
      <c r="C40" s="37" t="s">
        <v>83</v>
      </c>
      <c r="D40" s="48">
        <v>199413.16</v>
      </c>
      <c r="E40" s="49">
        <v>57618.09</v>
      </c>
      <c r="F40" s="7">
        <f t="shared" si="0"/>
        <v>257031.25</v>
      </c>
      <c r="G40" s="10">
        <f t="shared" si="1"/>
        <v>0.14064060683256796</v>
      </c>
    </row>
    <row r="41" spans="2:7" ht="13.5" thickTop="1" x14ac:dyDescent="0.2">
      <c r="B41" s="33"/>
      <c r="C41" s="11"/>
      <c r="D41" s="53">
        <v>1341783.95</v>
      </c>
      <c r="E41" s="54">
        <v>485791</v>
      </c>
      <c r="F41" s="54">
        <f>SUM(F4:F40)</f>
        <v>1827574.9499999997</v>
      </c>
      <c r="G41" s="56">
        <f>SUM(G4:G40)</f>
        <v>1</v>
      </c>
    </row>
  </sheetData>
  <mergeCells count="3">
    <mergeCell ref="B1:G1"/>
    <mergeCell ref="B4:B34"/>
    <mergeCell ref="B35:B40"/>
  </mergeCells>
  <conditionalFormatting sqref="G4:G40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3337.2</v>
      </c>
      <c r="E4" s="49"/>
      <c r="F4" s="27">
        <f>SUM(D4,E4)</f>
        <v>3337.2</v>
      </c>
      <c r="G4" s="10">
        <f>F4/$F$51</f>
        <v>2.1949273894183974E-3</v>
      </c>
    </row>
    <row r="5" spans="2:7" ht="14.25" thickTop="1" thickBot="1" x14ac:dyDescent="0.25">
      <c r="B5" s="45"/>
      <c r="C5" s="37" t="s">
        <v>5</v>
      </c>
      <c r="D5" s="48">
        <v>22150</v>
      </c>
      <c r="E5" s="49"/>
      <c r="F5" s="27">
        <f t="shared" ref="F5:F50" si="0">SUM(D5,E5)</f>
        <v>22150</v>
      </c>
      <c r="G5" s="10">
        <f t="shared" ref="G5:G50" si="1">F5/$F$51</f>
        <v>1.4568393166611982E-2</v>
      </c>
    </row>
    <row r="6" spans="2:7" ht="14.25" thickTop="1" thickBot="1" x14ac:dyDescent="0.25">
      <c r="B6" s="45"/>
      <c r="C6" s="37" t="s">
        <v>7</v>
      </c>
      <c r="D6" s="48">
        <v>7988.55</v>
      </c>
      <c r="E6" s="49"/>
      <c r="F6" s="27">
        <f t="shared" si="0"/>
        <v>7988.55</v>
      </c>
      <c r="G6" s="10">
        <f t="shared" si="1"/>
        <v>5.2541912971168468E-3</v>
      </c>
    </row>
    <row r="7" spans="2:7" ht="14.25" thickTop="1" thickBot="1" x14ac:dyDescent="0.25">
      <c r="B7" s="45"/>
      <c r="C7" s="37" t="s">
        <v>15</v>
      </c>
      <c r="D7" s="48">
        <v>15552.14</v>
      </c>
      <c r="E7" s="49"/>
      <c r="F7" s="27">
        <f t="shared" si="0"/>
        <v>15552.14</v>
      </c>
      <c r="G7" s="10">
        <f t="shared" si="1"/>
        <v>1.022887991432022E-2</v>
      </c>
    </row>
    <row r="8" spans="2:7" ht="14.25" thickTop="1" thickBot="1" x14ac:dyDescent="0.25">
      <c r="B8" s="45"/>
      <c r="C8" s="37" t="s">
        <v>17</v>
      </c>
      <c r="D8" s="48">
        <v>4335.58</v>
      </c>
      <c r="E8" s="49"/>
      <c r="F8" s="27">
        <f t="shared" si="0"/>
        <v>4335.58</v>
      </c>
      <c r="G8" s="10">
        <f t="shared" si="1"/>
        <v>2.851577157801335E-3</v>
      </c>
    </row>
    <row r="9" spans="2:7" ht="14.25" thickTop="1" thickBot="1" x14ac:dyDescent="0.25">
      <c r="B9" s="45"/>
      <c r="C9" s="37" t="s">
        <v>18</v>
      </c>
      <c r="D9" s="48">
        <v>966.4</v>
      </c>
      <c r="E9" s="49">
        <v>3004.03</v>
      </c>
      <c r="F9" s="27">
        <f t="shared" si="0"/>
        <v>3970.4300000000003</v>
      </c>
      <c r="G9" s="10">
        <f t="shared" si="1"/>
        <v>2.6114124280140504E-3</v>
      </c>
    </row>
    <row r="10" spans="2:7" ht="14.25" thickTop="1" thickBot="1" x14ac:dyDescent="0.25">
      <c r="B10" s="45"/>
      <c r="C10" s="37" t="s">
        <v>19</v>
      </c>
      <c r="D10" s="48">
        <v>2989.1</v>
      </c>
      <c r="E10" s="49"/>
      <c r="F10" s="27">
        <f t="shared" si="0"/>
        <v>2989.1</v>
      </c>
      <c r="G10" s="10">
        <f t="shared" si="1"/>
        <v>1.9659767049354346E-3</v>
      </c>
    </row>
    <row r="11" spans="2:7" ht="14.25" thickTop="1" thickBot="1" x14ac:dyDescent="0.25">
      <c r="B11" s="45"/>
      <c r="C11" s="37" t="s">
        <v>21</v>
      </c>
      <c r="D11" s="48">
        <v>336.72</v>
      </c>
      <c r="E11" s="49">
        <v>18.95</v>
      </c>
      <c r="F11" s="27">
        <f t="shared" si="0"/>
        <v>355.67</v>
      </c>
      <c r="G11" s="10">
        <f t="shared" si="1"/>
        <v>2.3392958905502862E-4</v>
      </c>
    </row>
    <row r="12" spans="2:7" ht="14.25" thickTop="1" thickBot="1" x14ac:dyDescent="0.25">
      <c r="B12" s="45"/>
      <c r="C12" s="37" t="s">
        <v>23</v>
      </c>
      <c r="D12" s="48"/>
      <c r="E12" s="49">
        <v>11</v>
      </c>
      <c r="F12" s="27">
        <f t="shared" si="0"/>
        <v>11</v>
      </c>
      <c r="G12" s="10">
        <f t="shared" si="1"/>
        <v>7.2348679382723164E-6</v>
      </c>
    </row>
    <row r="13" spans="2:7" ht="14.25" thickTop="1" thickBot="1" x14ac:dyDescent="0.25">
      <c r="B13" s="45"/>
      <c r="C13" s="37" t="s">
        <v>142</v>
      </c>
      <c r="D13" s="48"/>
      <c r="E13" s="49">
        <v>108.64</v>
      </c>
      <c r="F13" s="27">
        <f t="shared" si="0"/>
        <v>108.64</v>
      </c>
      <c r="G13" s="10">
        <f t="shared" si="1"/>
        <v>7.145418661944586E-5</v>
      </c>
    </row>
    <row r="14" spans="2:7" ht="14.25" thickTop="1" thickBot="1" x14ac:dyDescent="0.25">
      <c r="B14" s="45"/>
      <c r="C14" s="37" t="s">
        <v>24</v>
      </c>
      <c r="D14" s="48">
        <v>4230.57</v>
      </c>
      <c r="E14" s="49">
        <v>5342.72</v>
      </c>
      <c r="F14" s="27">
        <f t="shared" si="0"/>
        <v>9573.2900000000009</v>
      </c>
      <c r="G14" s="10">
        <f t="shared" si="1"/>
        <v>6.2964989895257263E-3</v>
      </c>
    </row>
    <row r="15" spans="2:7" ht="14.25" thickTop="1" thickBot="1" x14ac:dyDescent="0.25">
      <c r="B15" s="45"/>
      <c r="C15" s="37" t="s">
        <v>26</v>
      </c>
      <c r="D15" s="48">
        <v>53.35</v>
      </c>
      <c r="E15" s="49">
        <v>392.39</v>
      </c>
      <c r="F15" s="27">
        <f t="shared" si="0"/>
        <v>445.74</v>
      </c>
      <c r="G15" s="10">
        <f t="shared" si="1"/>
        <v>2.9317000316413658E-4</v>
      </c>
    </row>
    <row r="16" spans="2:7" ht="14.25" thickTop="1" thickBot="1" x14ac:dyDescent="0.25">
      <c r="B16" s="45"/>
      <c r="C16" s="37" t="s">
        <v>98</v>
      </c>
      <c r="D16" s="48">
        <v>129.1</v>
      </c>
      <c r="E16" s="49"/>
      <c r="F16" s="27">
        <f t="shared" si="0"/>
        <v>129.1</v>
      </c>
      <c r="G16" s="10">
        <f t="shared" si="1"/>
        <v>8.4911040984632355E-5</v>
      </c>
    </row>
    <row r="17" spans="2:7" ht="14.25" thickTop="1" thickBot="1" x14ac:dyDescent="0.25">
      <c r="B17" s="45"/>
      <c r="C17" s="37" t="s">
        <v>135</v>
      </c>
      <c r="D17" s="48">
        <v>1013.31</v>
      </c>
      <c r="E17" s="49"/>
      <c r="F17" s="27">
        <f t="shared" si="0"/>
        <v>1013.31</v>
      </c>
      <c r="G17" s="10">
        <f t="shared" si="1"/>
        <v>6.6646945732097454E-4</v>
      </c>
    </row>
    <row r="18" spans="2:7" ht="14.25" thickTop="1" thickBot="1" x14ac:dyDescent="0.25">
      <c r="B18" s="45"/>
      <c r="C18" s="37" t="s">
        <v>28</v>
      </c>
      <c r="D18" s="48">
        <v>30845.1</v>
      </c>
      <c r="E18" s="49">
        <v>4276.74</v>
      </c>
      <c r="F18" s="27">
        <f t="shared" si="0"/>
        <v>35121.839999999997</v>
      </c>
      <c r="G18" s="10">
        <f t="shared" si="1"/>
        <v>2.3100170377193648E-2</v>
      </c>
    </row>
    <row r="19" spans="2:7" ht="14.25" thickTop="1" thickBot="1" x14ac:dyDescent="0.25">
      <c r="B19" s="45"/>
      <c r="C19" s="37" t="s">
        <v>29</v>
      </c>
      <c r="D19" s="48">
        <v>2439.0300000000002</v>
      </c>
      <c r="E19" s="49">
        <v>261.08</v>
      </c>
      <c r="F19" s="27">
        <f t="shared" si="0"/>
        <v>2700.11</v>
      </c>
      <c r="G19" s="10">
        <f t="shared" si="1"/>
        <v>1.7759035698916787E-3</v>
      </c>
    </row>
    <row r="20" spans="2:7" ht="14.25" thickTop="1" thickBot="1" x14ac:dyDescent="0.25">
      <c r="B20" s="45"/>
      <c r="C20" s="37" t="s">
        <v>30</v>
      </c>
      <c r="D20" s="48"/>
      <c r="E20" s="49">
        <v>865</v>
      </c>
      <c r="F20" s="27">
        <f t="shared" si="0"/>
        <v>865</v>
      </c>
      <c r="G20" s="10">
        <f t="shared" si="1"/>
        <v>5.689237060550503E-4</v>
      </c>
    </row>
    <row r="21" spans="2:7" ht="14.25" thickTop="1" thickBot="1" x14ac:dyDescent="0.25">
      <c r="B21" s="45"/>
      <c r="C21" s="37" t="s">
        <v>31</v>
      </c>
      <c r="D21" s="48"/>
      <c r="E21" s="49">
        <v>540</v>
      </c>
      <c r="F21" s="27">
        <f t="shared" si="0"/>
        <v>540</v>
      </c>
      <c r="G21" s="10">
        <f t="shared" si="1"/>
        <v>3.5516624424245918E-4</v>
      </c>
    </row>
    <row r="22" spans="2:7" ht="14.25" thickTop="1" thickBot="1" x14ac:dyDescent="0.25">
      <c r="B22" s="45"/>
      <c r="C22" s="37" t="s">
        <v>32</v>
      </c>
      <c r="D22" s="48">
        <v>3582</v>
      </c>
      <c r="E22" s="49"/>
      <c r="F22" s="27">
        <f t="shared" si="0"/>
        <v>3582</v>
      </c>
      <c r="G22" s="10">
        <f t="shared" si="1"/>
        <v>2.3559360868083126E-3</v>
      </c>
    </row>
    <row r="23" spans="2:7" ht="14.25" thickTop="1" thickBot="1" x14ac:dyDescent="0.25">
      <c r="B23" s="45"/>
      <c r="C23" s="37" t="s">
        <v>33</v>
      </c>
      <c r="D23" s="48">
        <v>833.6</v>
      </c>
      <c r="E23" s="49"/>
      <c r="F23" s="27">
        <f t="shared" si="0"/>
        <v>833.6</v>
      </c>
      <c r="G23" s="10">
        <f t="shared" si="1"/>
        <v>5.4827144666761839E-4</v>
      </c>
    </row>
    <row r="24" spans="2:7" ht="14.25" thickTop="1" thickBot="1" x14ac:dyDescent="0.25">
      <c r="B24" s="45"/>
      <c r="C24" s="37" t="s">
        <v>99</v>
      </c>
      <c r="D24" s="48">
        <v>1930.13</v>
      </c>
      <c r="E24" s="49">
        <v>123.55</v>
      </c>
      <c r="F24" s="27">
        <f t="shared" si="0"/>
        <v>2053.6800000000003</v>
      </c>
      <c r="G24" s="10">
        <f t="shared" si="1"/>
        <v>1.3507366897700993E-3</v>
      </c>
    </row>
    <row r="25" spans="2:7" ht="14.25" thickTop="1" thickBot="1" x14ac:dyDescent="0.25">
      <c r="B25" s="45"/>
      <c r="C25" s="37" t="s">
        <v>40</v>
      </c>
      <c r="D25" s="48">
        <v>92434.73</v>
      </c>
      <c r="E25" s="49">
        <v>22022.66</v>
      </c>
      <c r="F25" s="7">
        <f t="shared" si="0"/>
        <v>114457.39</v>
      </c>
      <c r="G25" s="10">
        <f t="shared" si="1"/>
        <v>7.5280372837211854E-2</v>
      </c>
    </row>
    <row r="26" spans="2:7" ht="14.25" thickTop="1" thickBot="1" x14ac:dyDescent="0.25">
      <c r="B26" s="45"/>
      <c r="C26" s="37" t="s">
        <v>41</v>
      </c>
      <c r="D26" s="48">
        <v>86718.36</v>
      </c>
      <c r="E26" s="49">
        <v>21528.05</v>
      </c>
      <c r="F26" s="7">
        <f t="shared" si="0"/>
        <v>108246.41</v>
      </c>
      <c r="G26" s="10">
        <f t="shared" si="1"/>
        <v>7.11953164674618E-2</v>
      </c>
    </row>
    <row r="27" spans="2:7" ht="14.25" thickTop="1" thickBot="1" x14ac:dyDescent="0.25">
      <c r="B27" s="45"/>
      <c r="C27" s="37" t="s">
        <v>42</v>
      </c>
      <c r="D27" s="48">
        <v>302768.90000000002</v>
      </c>
      <c r="E27" s="49">
        <v>72809.38</v>
      </c>
      <c r="F27" s="7">
        <f t="shared" si="0"/>
        <v>375578.28</v>
      </c>
      <c r="G27" s="10">
        <f t="shared" si="1"/>
        <v>0.24702356875304207</v>
      </c>
    </row>
    <row r="28" spans="2:7" ht="14.25" thickTop="1" thickBot="1" x14ac:dyDescent="0.25">
      <c r="B28" s="45"/>
      <c r="C28" s="37" t="s">
        <v>37</v>
      </c>
      <c r="D28" s="48"/>
      <c r="E28" s="49">
        <v>3300</v>
      </c>
      <c r="F28" s="27">
        <f t="shared" si="0"/>
        <v>3300</v>
      </c>
      <c r="G28" s="10">
        <f t="shared" si="1"/>
        <v>2.1704603814816947E-3</v>
      </c>
    </row>
    <row r="29" spans="2:7" ht="14.25" thickTop="1" thickBot="1" x14ac:dyDescent="0.25">
      <c r="B29" s="45"/>
      <c r="C29" s="37" t="s">
        <v>48</v>
      </c>
      <c r="D29" s="48">
        <v>90160.49</v>
      </c>
      <c r="E29" s="49">
        <v>25854.16</v>
      </c>
      <c r="F29" s="7">
        <f t="shared" si="0"/>
        <v>116014.65000000001</v>
      </c>
      <c r="G29" s="10">
        <f t="shared" si="1"/>
        <v>7.63046065140804E-2</v>
      </c>
    </row>
    <row r="30" spans="2:7" ht="14.25" thickTop="1" thickBot="1" x14ac:dyDescent="0.25">
      <c r="B30" s="45"/>
      <c r="C30" s="37" t="s">
        <v>49</v>
      </c>
      <c r="D30" s="48">
        <v>27246.94</v>
      </c>
      <c r="E30" s="49">
        <v>15250.47</v>
      </c>
      <c r="F30" s="27">
        <f t="shared" si="0"/>
        <v>42497.409999999996</v>
      </c>
      <c r="G30" s="10">
        <f t="shared" si="1"/>
        <v>2.7951195369873935E-2</v>
      </c>
    </row>
    <row r="31" spans="2:7" ht="14.25" thickTop="1" thickBot="1" x14ac:dyDescent="0.25">
      <c r="B31" s="45"/>
      <c r="C31" s="37" t="s">
        <v>102</v>
      </c>
      <c r="D31" s="48">
        <v>536.12</v>
      </c>
      <c r="E31" s="49"/>
      <c r="F31" s="27">
        <f t="shared" si="0"/>
        <v>536.12</v>
      </c>
      <c r="G31" s="10">
        <f t="shared" si="1"/>
        <v>3.5261430900605036E-4</v>
      </c>
    </row>
    <row r="32" spans="2:7" ht="14.25" thickTop="1" thickBot="1" x14ac:dyDescent="0.25">
      <c r="B32" s="45"/>
      <c r="C32" s="37" t="s">
        <v>55</v>
      </c>
      <c r="D32" s="48">
        <v>171531.81</v>
      </c>
      <c r="E32" s="49">
        <v>19461.87</v>
      </c>
      <c r="F32" s="7">
        <f t="shared" si="0"/>
        <v>190993.68</v>
      </c>
      <c r="G32" s="10">
        <f t="shared" si="1"/>
        <v>0.12561945925860385</v>
      </c>
    </row>
    <row r="33" spans="2:7" ht="14.25" thickTop="1" thickBot="1" x14ac:dyDescent="0.25">
      <c r="B33" s="45"/>
      <c r="C33" s="37" t="s">
        <v>56</v>
      </c>
      <c r="D33" s="48">
        <v>17018.27</v>
      </c>
      <c r="E33" s="49">
        <v>8062.31</v>
      </c>
      <c r="F33" s="27">
        <f t="shared" si="0"/>
        <v>25080.58</v>
      </c>
      <c r="G33" s="10">
        <f t="shared" si="1"/>
        <v>1.6495880374115809E-2</v>
      </c>
    </row>
    <row r="34" spans="2:7" ht="14.25" thickTop="1" thickBot="1" x14ac:dyDescent="0.25">
      <c r="B34" s="45"/>
      <c r="C34" s="37" t="s">
        <v>57</v>
      </c>
      <c r="D34" s="48"/>
      <c r="E34" s="49">
        <v>726.21</v>
      </c>
      <c r="F34" s="27">
        <f t="shared" si="0"/>
        <v>726.21</v>
      </c>
      <c r="G34" s="10">
        <f t="shared" si="1"/>
        <v>4.7763940413206719E-4</v>
      </c>
    </row>
    <row r="35" spans="2:7" ht="14.25" thickTop="1" thickBot="1" x14ac:dyDescent="0.25">
      <c r="B35" s="45"/>
      <c r="C35" s="37" t="s">
        <v>60</v>
      </c>
      <c r="D35" s="48">
        <v>2066.17</v>
      </c>
      <c r="E35" s="49">
        <v>711.3</v>
      </c>
      <c r="F35" s="27">
        <f t="shared" si="0"/>
        <v>2777.4700000000003</v>
      </c>
      <c r="G35" s="10">
        <f t="shared" si="1"/>
        <v>1.8267844229557465E-3</v>
      </c>
    </row>
    <row r="36" spans="2:7" ht="14.25" thickTop="1" thickBot="1" x14ac:dyDescent="0.25">
      <c r="B36" s="45"/>
      <c r="C36" s="37" t="s">
        <v>61</v>
      </c>
      <c r="D36" s="48">
        <v>1300</v>
      </c>
      <c r="E36" s="49"/>
      <c r="F36" s="27">
        <f t="shared" si="0"/>
        <v>1300</v>
      </c>
      <c r="G36" s="10">
        <f t="shared" si="1"/>
        <v>8.5502984725036458E-4</v>
      </c>
    </row>
    <row r="37" spans="2:7" ht="14.25" thickTop="1" thickBot="1" x14ac:dyDescent="0.25">
      <c r="B37" s="45"/>
      <c r="C37" s="37" t="s">
        <v>63</v>
      </c>
      <c r="D37" s="48">
        <v>29342</v>
      </c>
      <c r="E37" s="49">
        <v>5688.84</v>
      </c>
      <c r="F37" s="27">
        <f t="shared" si="0"/>
        <v>35030.839999999997</v>
      </c>
      <c r="G37" s="10">
        <f t="shared" si="1"/>
        <v>2.3040318287886122E-2</v>
      </c>
    </row>
    <row r="38" spans="2:7" ht="14.25" thickTop="1" thickBot="1" x14ac:dyDescent="0.25">
      <c r="B38" s="45"/>
      <c r="C38" s="37" t="s">
        <v>64</v>
      </c>
      <c r="D38" s="48">
        <v>2711.7</v>
      </c>
      <c r="E38" s="49"/>
      <c r="F38" s="27">
        <f t="shared" si="0"/>
        <v>2711.7</v>
      </c>
      <c r="G38" s="10">
        <f t="shared" si="1"/>
        <v>1.7835264898375489E-3</v>
      </c>
    </row>
    <row r="39" spans="2:7" ht="14.25" thickTop="1" thickBot="1" x14ac:dyDescent="0.25">
      <c r="B39" s="45"/>
      <c r="C39" s="37" t="s">
        <v>66</v>
      </c>
      <c r="D39" s="48">
        <v>471.04</v>
      </c>
      <c r="E39" s="49">
        <v>355.52</v>
      </c>
      <c r="F39" s="27">
        <f t="shared" si="0"/>
        <v>826.56</v>
      </c>
      <c r="G39" s="10">
        <f t="shared" si="1"/>
        <v>5.4364113118712408E-4</v>
      </c>
    </row>
    <row r="40" spans="2:7" ht="14.25" thickTop="1" thickBot="1" x14ac:dyDescent="0.25">
      <c r="B40" s="45"/>
      <c r="C40" s="37" t="s">
        <v>69</v>
      </c>
      <c r="D40" s="48">
        <v>29408.3</v>
      </c>
      <c r="E40" s="49">
        <v>5881.66</v>
      </c>
      <c r="F40" s="27">
        <f t="shared" si="0"/>
        <v>35289.96</v>
      </c>
      <c r="G40" s="10">
        <f t="shared" si="1"/>
        <v>2.3210745467901136E-2</v>
      </c>
    </row>
    <row r="41" spans="2:7" ht="14.25" thickTop="1" thickBot="1" x14ac:dyDescent="0.25">
      <c r="B41" s="45"/>
      <c r="C41" s="37" t="s">
        <v>70</v>
      </c>
      <c r="D41" s="48">
        <v>2251.67</v>
      </c>
      <c r="E41" s="49">
        <v>550.37</v>
      </c>
      <c r="F41" s="27">
        <f t="shared" si="0"/>
        <v>2802.04</v>
      </c>
      <c r="G41" s="10">
        <f t="shared" si="1"/>
        <v>1.8429444870687781E-3</v>
      </c>
    </row>
    <row r="42" spans="2:7" ht="14.25" thickTop="1" thickBot="1" x14ac:dyDescent="0.25">
      <c r="B42" s="45"/>
      <c r="C42" s="37" t="s">
        <v>71</v>
      </c>
      <c r="D42" s="48">
        <v>1253.4000000000001</v>
      </c>
      <c r="E42" s="49">
        <v>5716.36</v>
      </c>
      <c r="F42" s="27">
        <f t="shared" si="0"/>
        <v>6969.76</v>
      </c>
      <c r="G42" s="10">
        <f t="shared" si="1"/>
        <v>4.5841175601320783E-3</v>
      </c>
    </row>
    <row r="43" spans="2:7" ht="14.25" thickTop="1" thickBot="1" x14ac:dyDescent="0.25">
      <c r="B43" s="45"/>
      <c r="C43" s="37" t="s">
        <v>74</v>
      </c>
      <c r="D43" s="48">
        <v>59.92</v>
      </c>
      <c r="E43" s="49"/>
      <c r="F43" s="27">
        <f t="shared" si="0"/>
        <v>59.92</v>
      </c>
      <c r="G43" s="10">
        <f t="shared" si="1"/>
        <v>3.9410298805570656E-5</v>
      </c>
    </row>
    <row r="44" spans="2:7" ht="14.25" thickTop="1" thickBot="1" x14ac:dyDescent="0.25">
      <c r="B44" s="45"/>
      <c r="C44" s="37" t="s">
        <v>76</v>
      </c>
      <c r="D44" s="48">
        <v>191.76</v>
      </c>
      <c r="E44" s="49"/>
      <c r="F44" s="27">
        <f t="shared" si="0"/>
        <v>191.76</v>
      </c>
      <c r="G44" s="10">
        <f t="shared" si="1"/>
        <v>1.2612347962209994E-4</v>
      </c>
    </row>
    <row r="45" spans="2:7" ht="14.25" thickTop="1" thickBot="1" x14ac:dyDescent="0.25">
      <c r="B45" s="45"/>
      <c r="C45" s="37" t="s">
        <v>79</v>
      </c>
      <c r="D45" s="48">
        <v>295.12</v>
      </c>
      <c r="E45" s="49"/>
      <c r="F45" s="27">
        <f t="shared" si="0"/>
        <v>295.12</v>
      </c>
      <c r="G45" s="10">
        <f t="shared" si="1"/>
        <v>1.9410492963117508E-4</v>
      </c>
    </row>
    <row r="46" spans="2:7" ht="14.25" customHeight="1" thickTop="1" thickBot="1" x14ac:dyDescent="0.25">
      <c r="B46" s="45"/>
      <c r="C46" s="37" t="s">
        <v>73</v>
      </c>
      <c r="D46" s="48">
        <v>161.65</v>
      </c>
      <c r="E46" s="49"/>
      <c r="F46" s="27">
        <f t="shared" si="0"/>
        <v>161.65</v>
      </c>
      <c r="G46" s="10">
        <f t="shared" si="1"/>
        <v>1.0631967292924726E-4</v>
      </c>
    </row>
    <row r="47" spans="2:7" ht="14.25" thickTop="1" thickBot="1" x14ac:dyDescent="0.25">
      <c r="B47" s="45" t="s">
        <v>82</v>
      </c>
      <c r="C47" s="37" t="s">
        <v>5</v>
      </c>
      <c r="D47" s="48">
        <v>204640</v>
      </c>
      <c r="E47" s="49"/>
      <c r="F47" s="7">
        <f t="shared" si="0"/>
        <v>204640</v>
      </c>
      <c r="G47" s="10">
        <f t="shared" si="1"/>
        <v>0.13459485226254972</v>
      </c>
    </row>
    <row r="48" spans="2:7" ht="14.25" thickTop="1" thickBot="1" x14ac:dyDescent="0.25">
      <c r="B48" s="45"/>
      <c r="C48" s="37" t="s">
        <v>40</v>
      </c>
      <c r="D48" s="48">
        <v>75067.460000000006</v>
      </c>
      <c r="E48" s="49"/>
      <c r="F48" s="27">
        <f t="shared" si="0"/>
        <v>75067.460000000006</v>
      </c>
      <c r="G48" s="10">
        <f t="shared" si="1"/>
        <v>4.937301450559451E-2</v>
      </c>
    </row>
    <row r="49" spans="2:7" ht="14.25" thickTop="1" thickBot="1" x14ac:dyDescent="0.25">
      <c r="B49" s="45"/>
      <c r="C49" s="37" t="s">
        <v>48</v>
      </c>
      <c r="D49" s="48">
        <v>29905.79</v>
      </c>
      <c r="E49" s="49"/>
      <c r="F49" s="27">
        <f t="shared" si="0"/>
        <v>29905.79</v>
      </c>
      <c r="G49" s="10">
        <f t="shared" si="1"/>
        <v>1.9669494658154988E-2</v>
      </c>
    </row>
    <row r="50" spans="2:7" ht="14.25" thickTop="1" thickBot="1" x14ac:dyDescent="0.25">
      <c r="B50" s="45"/>
      <c r="C50" s="37" t="s">
        <v>54</v>
      </c>
      <c r="D50" s="48"/>
      <c r="E50" s="49">
        <v>27298.02</v>
      </c>
      <c r="F50" s="27">
        <f t="shared" si="0"/>
        <v>27298.02</v>
      </c>
      <c r="G50" s="10">
        <f t="shared" si="1"/>
        <v>1.7954324516028769E-2</v>
      </c>
    </row>
    <row r="51" spans="2:7" ht="13.5" thickTop="1" x14ac:dyDescent="0.2">
      <c r="B51" s="33"/>
      <c r="C51" s="11"/>
      <c r="D51" s="53">
        <v>1270253.48</v>
      </c>
      <c r="E51" s="54">
        <v>250161.28</v>
      </c>
      <c r="F51" s="54">
        <f>SUM(F4:F50)</f>
        <v>1520414.7600000002</v>
      </c>
      <c r="G51" s="56">
        <f>SUM(G4:G50)</f>
        <v>0.99999999999999989</v>
      </c>
    </row>
  </sheetData>
  <mergeCells count="3">
    <mergeCell ref="B1:G1"/>
    <mergeCell ref="B4:B46"/>
    <mergeCell ref="B47:B50"/>
  </mergeCells>
  <conditionalFormatting sqref="G4:G50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showGridLines="0" zoomScale="80" zoomScaleNormal="80" workbookViewId="0">
      <pane ySplit="1" topLeftCell="A2" activePane="bottomLeft" state="frozen"/>
      <selection pane="bottomLeft" activeCell="B1" sqref="B1:G1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1834.83</v>
      </c>
      <c r="E4" s="49"/>
      <c r="F4" s="27">
        <f>SUM(D4,E4)</f>
        <v>1834.83</v>
      </c>
      <c r="G4" s="10">
        <f>F4/$F$59</f>
        <v>5.4107793861699733E-4</v>
      </c>
    </row>
    <row r="5" spans="2:7" ht="14.25" thickTop="1" thickBot="1" x14ac:dyDescent="0.25">
      <c r="B5" s="45"/>
      <c r="C5" s="37" t="s">
        <v>5</v>
      </c>
      <c r="D5" s="48">
        <v>28694.400000000001</v>
      </c>
      <c r="E5" s="49"/>
      <c r="F5" s="27">
        <f t="shared" ref="F5:F58" si="0">SUM(D5,E5)</f>
        <v>28694.400000000001</v>
      </c>
      <c r="G5" s="10">
        <f t="shared" ref="G5:G58" si="1">F5/$F$59</f>
        <v>8.4617685572241398E-3</v>
      </c>
    </row>
    <row r="6" spans="2:7" ht="14.25" thickTop="1" thickBot="1" x14ac:dyDescent="0.25">
      <c r="B6" s="45"/>
      <c r="C6" s="37" t="s">
        <v>8</v>
      </c>
      <c r="D6" s="48">
        <v>2768.27</v>
      </c>
      <c r="E6" s="49"/>
      <c r="F6" s="27">
        <f t="shared" si="0"/>
        <v>2768.27</v>
      </c>
      <c r="G6" s="10">
        <f t="shared" si="1"/>
        <v>8.1634256314496454E-4</v>
      </c>
    </row>
    <row r="7" spans="2:7" ht="14.25" thickTop="1" thickBot="1" x14ac:dyDescent="0.25">
      <c r="B7" s="45"/>
      <c r="C7" s="37" t="s">
        <v>13</v>
      </c>
      <c r="D7" s="48"/>
      <c r="E7" s="49">
        <v>700.1</v>
      </c>
      <c r="F7" s="27">
        <f t="shared" si="0"/>
        <v>700.1</v>
      </c>
      <c r="G7" s="10">
        <f t="shared" si="1"/>
        <v>2.0645436624960344E-4</v>
      </c>
    </row>
    <row r="8" spans="2:7" ht="14.25" thickTop="1" thickBot="1" x14ac:dyDescent="0.25">
      <c r="B8" s="45"/>
      <c r="C8" s="37" t="s">
        <v>15</v>
      </c>
      <c r="D8" s="48">
        <v>4088.74</v>
      </c>
      <c r="E8" s="49">
        <v>7559.8</v>
      </c>
      <c r="F8" s="27">
        <f t="shared" si="0"/>
        <v>11648.54</v>
      </c>
      <c r="G8" s="10">
        <f t="shared" si="1"/>
        <v>3.4350691950195051E-3</v>
      </c>
    </row>
    <row r="9" spans="2:7" ht="14.25" thickTop="1" thickBot="1" x14ac:dyDescent="0.25">
      <c r="B9" s="45"/>
      <c r="C9" s="37" t="s">
        <v>18</v>
      </c>
      <c r="D9" s="48"/>
      <c r="E9" s="49">
        <v>123.6</v>
      </c>
      <c r="F9" s="27">
        <f t="shared" si="0"/>
        <v>123.6</v>
      </c>
      <c r="G9" s="10">
        <f t="shared" si="1"/>
        <v>3.6448735421298357E-5</v>
      </c>
    </row>
    <row r="10" spans="2:7" ht="14.25" thickTop="1" thickBot="1" x14ac:dyDescent="0.25">
      <c r="B10" s="45"/>
      <c r="C10" s="37" t="s">
        <v>19</v>
      </c>
      <c r="D10" s="48">
        <v>8850.67</v>
      </c>
      <c r="E10" s="49">
        <v>6622.7</v>
      </c>
      <c r="F10" s="27">
        <f t="shared" si="0"/>
        <v>15473.369999999999</v>
      </c>
      <c r="G10" s="10">
        <f t="shared" si="1"/>
        <v>4.5629835696266614E-3</v>
      </c>
    </row>
    <row r="11" spans="2:7" ht="14.25" thickTop="1" thickBot="1" x14ac:dyDescent="0.25">
      <c r="B11" s="45"/>
      <c r="C11" s="37" t="s">
        <v>20</v>
      </c>
      <c r="D11" s="48"/>
      <c r="E11" s="49">
        <v>2862.45</v>
      </c>
      <c r="F11" s="27">
        <f t="shared" si="0"/>
        <v>2862.45</v>
      </c>
      <c r="G11" s="10">
        <f t="shared" si="1"/>
        <v>8.4411555587941335E-4</v>
      </c>
    </row>
    <row r="12" spans="2:7" ht="14.25" thickTop="1" thickBot="1" x14ac:dyDescent="0.25">
      <c r="B12" s="45"/>
      <c r="C12" s="37" t="s">
        <v>21</v>
      </c>
      <c r="D12" s="48"/>
      <c r="E12" s="49">
        <v>65.06</v>
      </c>
      <c r="F12" s="27">
        <f t="shared" si="0"/>
        <v>65.06</v>
      </c>
      <c r="G12" s="10">
        <f t="shared" si="1"/>
        <v>1.9185717852019998E-5</v>
      </c>
    </row>
    <row r="13" spans="2:7" ht="14.25" thickTop="1" thickBot="1" x14ac:dyDescent="0.25">
      <c r="B13" s="45"/>
      <c r="C13" s="37" t="s">
        <v>22</v>
      </c>
      <c r="D13" s="48">
        <v>958.8</v>
      </c>
      <c r="E13" s="49">
        <v>36</v>
      </c>
      <c r="F13" s="27">
        <f t="shared" si="0"/>
        <v>994.8</v>
      </c>
      <c r="G13" s="10">
        <f t="shared" si="1"/>
        <v>2.933592394587994E-4</v>
      </c>
    </row>
    <row r="14" spans="2:7" ht="14.25" thickTop="1" thickBot="1" x14ac:dyDescent="0.25">
      <c r="B14" s="45"/>
      <c r="C14" s="37" t="s">
        <v>23</v>
      </c>
      <c r="D14" s="48">
        <v>682.46</v>
      </c>
      <c r="E14" s="49">
        <v>409.5</v>
      </c>
      <c r="F14" s="27">
        <f t="shared" si="0"/>
        <v>1091.96</v>
      </c>
      <c r="G14" s="10">
        <f t="shared" si="1"/>
        <v>3.2201101238382653E-4</v>
      </c>
    </row>
    <row r="15" spans="2:7" ht="14.25" thickTop="1" thickBot="1" x14ac:dyDescent="0.25">
      <c r="B15" s="45"/>
      <c r="C15" s="37" t="s">
        <v>24</v>
      </c>
      <c r="D15" s="48"/>
      <c r="E15" s="49">
        <v>29596.6</v>
      </c>
      <c r="F15" s="27">
        <f t="shared" si="0"/>
        <v>29596.6</v>
      </c>
      <c r="G15" s="10">
        <f t="shared" si="1"/>
        <v>8.7278207343851055E-3</v>
      </c>
    </row>
    <row r="16" spans="2:7" ht="14.25" thickTop="1" thickBot="1" x14ac:dyDescent="0.25">
      <c r="B16" s="45"/>
      <c r="C16" s="37" t="s">
        <v>25</v>
      </c>
      <c r="D16" s="48">
        <v>3275.23</v>
      </c>
      <c r="E16" s="49"/>
      <c r="F16" s="27">
        <f t="shared" si="0"/>
        <v>3275.23</v>
      </c>
      <c r="G16" s="10">
        <f t="shared" si="1"/>
        <v>9.6584135690856818E-4</v>
      </c>
    </row>
    <row r="17" spans="2:7" ht="14.25" thickTop="1" thickBot="1" x14ac:dyDescent="0.25">
      <c r="B17" s="45"/>
      <c r="C17" s="37" t="s">
        <v>26</v>
      </c>
      <c r="D17" s="48">
        <v>2774.32</v>
      </c>
      <c r="E17" s="49">
        <v>472.18</v>
      </c>
      <c r="F17" s="27">
        <f t="shared" si="0"/>
        <v>3246.5</v>
      </c>
      <c r="G17" s="10">
        <f t="shared" si="1"/>
        <v>9.5736909017188614E-4</v>
      </c>
    </row>
    <row r="18" spans="2:7" ht="14.25" thickTop="1" thickBot="1" x14ac:dyDescent="0.25">
      <c r="B18" s="45"/>
      <c r="C18" s="37" t="s">
        <v>27</v>
      </c>
      <c r="D18" s="48"/>
      <c r="E18" s="49">
        <v>1091.21</v>
      </c>
      <c r="F18" s="27">
        <f t="shared" si="0"/>
        <v>1091.21</v>
      </c>
      <c r="G18" s="10">
        <f t="shared" si="1"/>
        <v>3.2178984287277494E-4</v>
      </c>
    </row>
    <row r="19" spans="2:7" ht="14.25" thickTop="1" thickBot="1" x14ac:dyDescent="0.25">
      <c r="B19" s="45"/>
      <c r="C19" s="37" t="s">
        <v>98</v>
      </c>
      <c r="D19" s="48"/>
      <c r="E19" s="49">
        <v>1523.5</v>
      </c>
      <c r="F19" s="27">
        <f t="shared" si="0"/>
        <v>1523.5</v>
      </c>
      <c r="G19" s="10">
        <f t="shared" si="1"/>
        <v>4.4926900011608458E-4</v>
      </c>
    </row>
    <row r="20" spans="2:7" ht="14.25" thickTop="1" thickBot="1" x14ac:dyDescent="0.25">
      <c r="B20" s="45"/>
      <c r="C20" s="37" t="s">
        <v>28</v>
      </c>
      <c r="D20" s="48">
        <v>36380.9</v>
      </c>
      <c r="E20" s="49">
        <v>5202.09</v>
      </c>
      <c r="F20" s="27">
        <f t="shared" si="0"/>
        <v>41582.990000000005</v>
      </c>
      <c r="G20" s="10">
        <f t="shared" si="1"/>
        <v>1.2262519421816309E-2</v>
      </c>
    </row>
    <row r="21" spans="2:7" ht="14.25" thickTop="1" thickBot="1" x14ac:dyDescent="0.25">
      <c r="B21" s="45"/>
      <c r="C21" s="37" t="s">
        <v>29</v>
      </c>
      <c r="D21" s="48"/>
      <c r="E21" s="49">
        <v>14703.67</v>
      </c>
      <c r="F21" s="27">
        <f t="shared" si="0"/>
        <v>14703.67</v>
      </c>
      <c r="G21" s="10">
        <f t="shared" si="1"/>
        <v>4.3360046727514735E-3</v>
      </c>
    </row>
    <row r="22" spans="2:7" ht="14.25" thickTop="1" thickBot="1" x14ac:dyDescent="0.25">
      <c r="B22" s="45"/>
      <c r="C22" s="37" t="s">
        <v>30</v>
      </c>
      <c r="D22" s="48"/>
      <c r="E22" s="49">
        <v>212.57</v>
      </c>
      <c r="F22" s="27">
        <f t="shared" si="0"/>
        <v>212.57</v>
      </c>
      <c r="G22" s="10">
        <f t="shared" si="1"/>
        <v>6.2685337285642328E-5</v>
      </c>
    </row>
    <row r="23" spans="2:7" ht="14.25" thickTop="1" thickBot="1" x14ac:dyDescent="0.25">
      <c r="B23" s="45"/>
      <c r="C23" s="37" t="s">
        <v>31</v>
      </c>
      <c r="D23" s="48"/>
      <c r="E23" s="49">
        <v>1803.6</v>
      </c>
      <c r="F23" s="27">
        <f t="shared" si="0"/>
        <v>1803.6</v>
      </c>
      <c r="G23" s="10">
        <f t="shared" si="1"/>
        <v>5.3186844017681005E-4</v>
      </c>
    </row>
    <row r="24" spans="2:7" ht="14.25" thickTop="1" thickBot="1" x14ac:dyDescent="0.25">
      <c r="B24" s="45"/>
      <c r="C24" s="37" t="s">
        <v>34</v>
      </c>
      <c r="D24" s="48">
        <v>3230.99</v>
      </c>
      <c r="E24" s="49"/>
      <c r="F24" s="27">
        <f t="shared" si="0"/>
        <v>3230.99</v>
      </c>
      <c r="G24" s="10">
        <f t="shared" si="1"/>
        <v>9.5279530468333963E-4</v>
      </c>
    </row>
    <row r="25" spans="2:7" ht="14.25" thickTop="1" thickBot="1" x14ac:dyDescent="0.25">
      <c r="B25" s="45"/>
      <c r="C25" s="37" t="s">
        <v>40</v>
      </c>
      <c r="D25" s="48">
        <v>301648.34000000003</v>
      </c>
      <c r="E25" s="49">
        <v>59906.35</v>
      </c>
      <c r="F25" s="7">
        <f t="shared" si="0"/>
        <v>361554.69</v>
      </c>
      <c r="G25" s="10">
        <f t="shared" si="1"/>
        <v>0.10661983200760153</v>
      </c>
    </row>
    <row r="26" spans="2:7" ht="14.25" thickTop="1" thickBot="1" x14ac:dyDescent="0.25">
      <c r="B26" s="45"/>
      <c r="C26" s="37" t="s">
        <v>41</v>
      </c>
      <c r="D26" s="48">
        <v>193478.98</v>
      </c>
      <c r="E26" s="49"/>
      <c r="F26" s="7">
        <f t="shared" si="0"/>
        <v>193478.98</v>
      </c>
      <c r="G26" s="10">
        <f t="shared" si="1"/>
        <v>5.7055535207141406E-2</v>
      </c>
    </row>
    <row r="27" spans="2:7" ht="14.25" thickTop="1" thickBot="1" x14ac:dyDescent="0.25">
      <c r="B27" s="45"/>
      <c r="C27" s="37" t="s">
        <v>42</v>
      </c>
      <c r="D27" s="48">
        <v>223464.24</v>
      </c>
      <c r="E27" s="49">
        <v>27933.03</v>
      </c>
      <c r="F27" s="7">
        <f t="shared" si="0"/>
        <v>251397.27</v>
      </c>
      <c r="G27" s="10">
        <f t="shared" si="1"/>
        <v>7.4135215047465272E-2</v>
      </c>
    </row>
    <row r="28" spans="2:7" ht="14.25" thickTop="1" thickBot="1" x14ac:dyDescent="0.25">
      <c r="B28" s="45"/>
      <c r="C28" s="37" t="s">
        <v>43</v>
      </c>
      <c r="D28" s="48">
        <v>117476.36</v>
      </c>
      <c r="E28" s="49"/>
      <c r="F28" s="27">
        <f t="shared" si="0"/>
        <v>117476.36</v>
      </c>
      <c r="G28" s="10">
        <f t="shared" si="1"/>
        <v>3.4642918801757266E-2</v>
      </c>
    </row>
    <row r="29" spans="2:7" ht="14.25" thickTop="1" thickBot="1" x14ac:dyDescent="0.25">
      <c r="B29" s="45"/>
      <c r="C29" s="37" t="s">
        <v>48</v>
      </c>
      <c r="D29" s="48">
        <v>220776.49</v>
      </c>
      <c r="E29" s="49">
        <v>169499.19</v>
      </c>
      <c r="F29" s="7">
        <f t="shared" si="0"/>
        <v>390275.68</v>
      </c>
      <c r="G29" s="10">
        <f t="shared" si="1"/>
        <v>0.11508944176122414</v>
      </c>
    </row>
    <row r="30" spans="2:7" ht="14.25" thickTop="1" thickBot="1" x14ac:dyDescent="0.25">
      <c r="B30" s="45"/>
      <c r="C30" s="37" t="s">
        <v>49</v>
      </c>
      <c r="D30" s="48">
        <v>2475</v>
      </c>
      <c r="E30" s="49">
        <v>2529.9899999999998</v>
      </c>
      <c r="F30" s="27">
        <f t="shared" si="0"/>
        <v>5004.99</v>
      </c>
      <c r="G30" s="10">
        <f t="shared" si="1"/>
        <v>1.4759349214906478E-3</v>
      </c>
    </row>
    <row r="31" spans="2:7" ht="14.25" thickTop="1" thickBot="1" x14ac:dyDescent="0.25">
      <c r="B31" s="45"/>
      <c r="C31" s="37" t="s">
        <v>51</v>
      </c>
      <c r="D31" s="48">
        <v>7815.08</v>
      </c>
      <c r="E31" s="49"/>
      <c r="F31" s="27">
        <f t="shared" si="0"/>
        <v>7815.08</v>
      </c>
      <c r="G31" s="10">
        <f t="shared" si="1"/>
        <v>2.304609896571848E-3</v>
      </c>
    </row>
    <row r="32" spans="2:7" ht="14.25" thickTop="1" thickBot="1" x14ac:dyDescent="0.25">
      <c r="B32" s="45"/>
      <c r="C32" s="37" t="s">
        <v>55</v>
      </c>
      <c r="D32" s="48">
        <v>266310.44</v>
      </c>
      <c r="E32" s="49">
        <v>134805.88</v>
      </c>
      <c r="F32" s="7">
        <f t="shared" si="0"/>
        <v>401116.32</v>
      </c>
      <c r="G32" s="10">
        <f t="shared" si="1"/>
        <v>0.1182862671589389</v>
      </c>
    </row>
    <row r="33" spans="2:7" ht="14.25" thickTop="1" thickBot="1" x14ac:dyDescent="0.25">
      <c r="B33" s="45"/>
      <c r="C33" s="37" t="s">
        <v>56</v>
      </c>
      <c r="D33" s="48">
        <v>36564.589999999997</v>
      </c>
      <c r="E33" s="49">
        <v>54748.87</v>
      </c>
      <c r="F33" s="27">
        <f t="shared" si="0"/>
        <v>91313.459999999992</v>
      </c>
      <c r="G33" s="10">
        <f t="shared" si="1"/>
        <v>2.6927671067502514E-2</v>
      </c>
    </row>
    <row r="34" spans="2:7" ht="14.25" thickTop="1" thickBot="1" x14ac:dyDescent="0.25">
      <c r="B34" s="45"/>
      <c r="C34" s="37" t="s">
        <v>84</v>
      </c>
      <c r="D34" s="48">
        <v>220.41</v>
      </c>
      <c r="E34" s="49"/>
      <c r="F34" s="27">
        <f t="shared" si="0"/>
        <v>220.41</v>
      </c>
      <c r="G34" s="10">
        <f t="shared" si="1"/>
        <v>6.4997295907834722E-5</v>
      </c>
    </row>
    <row r="35" spans="2:7" ht="14.25" thickTop="1" thickBot="1" x14ac:dyDescent="0.25">
      <c r="B35" s="45"/>
      <c r="C35" s="37" t="s">
        <v>57</v>
      </c>
      <c r="D35" s="48">
        <v>492.3</v>
      </c>
      <c r="E35" s="49">
        <v>96.5</v>
      </c>
      <c r="F35" s="27">
        <f t="shared" si="0"/>
        <v>588.79999999999995</v>
      </c>
      <c r="G35" s="10">
        <f t="shared" si="1"/>
        <v>1.7363281080955075E-4</v>
      </c>
    </row>
    <row r="36" spans="2:7" ht="14.25" thickTop="1" thickBot="1" x14ac:dyDescent="0.25">
      <c r="B36" s="45"/>
      <c r="C36" s="37" t="s">
        <v>58</v>
      </c>
      <c r="D36" s="48">
        <v>16334.7</v>
      </c>
      <c r="E36" s="49">
        <v>5233.74</v>
      </c>
      <c r="F36" s="27">
        <f t="shared" si="0"/>
        <v>21568.440000000002</v>
      </c>
      <c r="G36" s="10">
        <f t="shared" si="1"/>
        <v>6.3603751052601016E-3</v>
      </c>
    </row>
    <row r="37" spans="2:7" ht="14.25" thickTop="1" thickBot="1" x14ac:dyDescent="0.25">
      <c r="B37" s="45"/>
      <c r="C37" s="37" t="s">
        <v>60</v>
      </c>
      <c r="D37" s="48"/>
      <c r="E37" s="49">
        <v>670.6</v>
      </c>
      <c r="F37" s="27">
        <f t="shared" si="0"/>
        <v>670.6</v>
      </c>
      <c r="G37" s="10">
        <f t="shared" si="1"/>
        <v>1.9775503214824176E-4</v>
      </c>
    </row>
    <row r="38" spans="2:7" ht="14.25" thickTop="1" thickBot="1" x14ac:dyDescent="0.25">
      <c r="B38" s="45"/>
      <c r="C38" s="37" t="s">
        <v>61</v>
      </c>
      <c r="D38" s="48">
        <v>3927.57</v>
      </c>
      <c r="E38" s="49"/>
      <c r="F38" s="27">
        <f t="shared" si="0"/>
        <v>3927.57</v>
      </c>
      <c r="G38" s="10">
        <f t="shared" si="1"/>
        <v>1.1582116486944078E-3</v>
      </c>
    </row>
    <row r="39" spans="2:7" ht="14.25" thickTop="1" thickBot="1" x14ac:dyDescent="0.25">
      <c r="B39" s="45"/>
      <c r="C39" s="37" t="s">
        <v>41</v>
      </c>
      <c r="D39" s="48">
        <v>367.33</v>
      </c>
      <c r="E39" s="49">
        <v>75587.58</v>
      </c>
      <c r="F39" s="27">
        <f t="shared" si="0"/>
        <v>75954.91</v>
      </c>
      <c r="G39" s="10">
        <f t="shared" si="1"/>
        <v>2.2398547075554442E-2</v>
      </c>
    </row>
    <row r="40" spans="2:7" ht="14.25" thickTop="1" thickBot="1" x14ac:dyDescent="0.25">
      <c r="B40" s="45"/>
      <c r="C40" s="37" t="s">
        <v>39</v>
      </c>
      <c r="D40" s="48"/>
      <c r="E40" s="49">
        <v>38051.94</v>
      </c>
      <c r="F40" s="27">
        <f t="shared" si="0"/>
        <v>38051.94</v>
      </c>
      <c r="G40" s="10">
        <f t="shared" si="1"/>
        <v>1.1221238619151457E-2</v>
      </c>
    </row>
    <row r="41" spans="2:7" ht="14.25" thickTop="1" thickBot="1" x14ac:dyDescent="0.25">
      <c r="B41" s="45"/>
      <c r="C41" s="37" t="s">
        <v>69</v>
      </c>
      <c r="D41" s="48">
        <v>33504.480000000003</v>
      </c>
      <c r="E41" s="49"/>
      <c r="F41" s="27">
        <f t="shared" si="0"/>
        <v>33504.480000000003</v>
      </c>
      <c r="G41" s="10">
        <f t="shared" si="1"/>
        <v>9.880225946182708E-3</v>
      </c>
    </row>
    <row r="42" spans="2:7" ht="14.25" thickTop="1" thickBot="1" x14ac:dyDescent="0.25">
      <c r="B42" s="45"/>
      <c r="C42" s="37" t="s">
        <v>71</v>
      </c>
      <c r="D42" s="48">
        <v>3527.73</v>
      </c>
      <c r="E42" s="49">
        <v>3415.53</v>
      </c>
      <c r="F42" s="27">
        <f t="shared" si="0"/>
        <v>6943.26</v>
      </c>
      <c r="G42" s="10">
        <f t="shared" si="1"/>
        <v>2.0475165590718774E-3</v>
      </c>
    </row>
    <row r="43" spans="2:7" ht="14.25" thickTop="1" thickBot="1" x14ac:dyDescent="0.25">
      <c r="B43" s="45"/>
      <c r="C43" s="37" t="s">
        <v>228</v>
      </c>
      <c r="D43" s="48">
        <v>153.85</v>
      </c>
      <c r="E43" s="49"/>
      <c r="F43" s="27">
        <f t="shared" si="0"/>
        <v>153.85</v>
      </c>
      <c r="G43" s="10">
        <f t="shared" si="1"/>
        <v>4.5369239033711592E-5</v>
      </c>
    </row>
    <row r="44" spans="2:7" ht="14.25" thickTop="1" thickBot="1" x14ac:dyDescent="0.25">
      <c r="B44" s="45"/>
      <c r="C44" s="37" t="s">
        <v>229</v>
      </c>
      <c r="D44" s="48">
        <v>990</v>
      </c>
      <c r="E44" s="49"/>
      <c r="F44" s="27">
        <f t="shared" si="0"/>
        <v>990</v>
      </c>
      <c r="G44" s="10">
        <f t="shared" si="1"/>
        <v>2.919437545880694E-4</v>
      </c>
    </row>
    <row r="45" spans="2:7" ht="14.25" customHeight="1" thickTop="1" thickBot="1" x14ac:dyDescent="0.25">
      <c r="B45" s="45"/>
      <c r="C45" s="37" t="s">
        <v>105</v>
      </c>
      <c r="D45" s="48">
        <v>2950</v>
      </c>
      <c r="E45" s="49"/>
      <c r="F45" s="27">
        <f t="shared" si="0"/>
        <v>2950</v>
      </c>
      <c r="G45" s="10">
        <f t="shared" si="1"/>
        <v>8.6993341013616638E-4</v>
      </c>
    </row>
    <row r="46" spans="2:7" ht="14.25" thickTop="1" thickBot="1" x14ac:dyDescent="0.25">
      <c r="B46" s="45"/>
      <c r="C46" s="37" t="s">
        <v>230</v>
      </c>
      <c r="D46" s="48">
        <v>59047.21</v>
      </c>
      <c r="E46" s="49"/>
      <c r="F46" s="27">
        <f t="shared" si="0"/>
        <v>59047.21</v>
      </c>
      <c r="G46" s="10">
        <f t="shared" si="1"/>
        <v>1.7412590086212321E-2</v>
      </c>
    </row>
    <row r="47" spans="2:7" ht="14.25" thickTop="1" thickBot="1" x14ac:dyDescent="0.25">
      <c r="B47" s="45"/>
      <c r="C47" s="37" t="s">
        <v>66</v>
      </c>
      <c r="D47" s="48">
        <v>1153.6300000000001</v>
      </c>
      <c r="E47" s="49">
        <v>489.62</v>
      </c>
      <c r="F47" s="27">
        <f t="shared" si="0"/>
        <v>1643.25</v>
      </c>
      <c r="G47" s="10">
        <f t="shared" si="1"/>
        <v>4.845823987139849E-4</v>
      </c>
    </row>
    <row r="48" spans="2:7" ht="14.25" thickTop="1" thickBot="1" x14ac:dyDescent="0.25">
      <c r="B48" s="45"/>
      <c r="C48" s="37" t="s">
        <v>74</v>
      </c>
      <c r="D48" s="48">
        <v>53.29</v>
      </c>
      <c r="E48" s="49"/>
      <c r="F48" s="27">
        <f t="shared" si="0"/>
        <v>53.29</v>
      </c>
      <c r="G48" s="10">
        <f t="shared" si="1"/>
        <v>1.5714830991917394E-5</v>
      </c>
    </row>
    <row r="49" spans="2:7" ht="14.25" thickTop="1" thickBot="1" x14ac:dyDescent="0.25">
      <c r="B49" s="45"/>
      <c r="C49" s="37" t="s">
        <v>144</v>
      </c>
      <c r="D49" s="48">
        <v>729.57</v>
      </c>
      <c r="E49" s="49"/>
      <c r="F49" s="27">
        <f t="shared" si="0"/>
        <v>729.57</v>
      </c>
      <c r="G49" s="10">
        <f t="shared" si="1"/>
        <v>2.1514485357052303E-4</v>
      </c>
    </row>
    <row r="50" spans="2:7" ht="14.25" thickTop="1" thickBot="1" x14ac:dyDescent="0.25">
      <c r="B50" s="45" t="s">
        <v>82</v>
      </c>
      <c r="C50" s="37" t="s">
        <v>5</v>
      </c>
      <c r="D50" s="48">
        <v>164900</v>
      </c>
      <c r="E50" s="49"/>
      <c r="F50" s="27">
        <f t="shared" si="0"/>
        <v>164900</v>
      </c>
      <c r="G50" s="10">
        <f t="shared" si="1"/>
        <v>4.862780316320469E-2</v>
      </c>
    </row>
    <row r="51" spans="2:7" ht="14.25" thickTop="1" thickBot="1" x14ac:dyDescent="0.25">
      <c r="B51" s="45"/>
      <c r="C51" s="37" t="s">
        <v>40</v>
      </c>
      <c r="D51" s="48">
        <v>84227.56</v>
      </c>
      <c r="E51" s="49"/>
      <c r="F51" s="27">
        <f t="shared" si="0"/>
        <v>84227.56</v>
      </c>
      <c r="G51" s="10">
        <f t="shared" si="1"/>
        <v>2.4838091016355444E-2</v>
      </c>
    </row>
    <row r="52" spans="2:7" ht="14.25" thickTop="1" thickBot="1" x14ac:dyDescent="0.25">
      <c r="B52" s="45"/>
      <c r="C52" s="37" t="s">
        <v>41</v>
      </c>
      <c r="D52" s="48">
        <v>122167.71</v>
      </c>
      <c r="E52" s="49"/>
      <c r="F52" s="27">
        <f t="shared" si="0"/>
        <v>122167.71</v>
      </c>
      <c r="G52" s="10">
        <f t="shared" si="1"/>
        <v>3.6026363582652966E-2</v>
      </c>
    </row>
    <row r="53" spans="2:7" ht="14.25" thickTop="1" thickBot="1" x14ac:dyDescent="0.25">
      <c r="B53" s="45"/>
      <c r="C53" s="37" t="s">
        <v>42</v>
      </c>
      <c r="D53" s="48">
        <v>83799.09</v>
      </c>
      <c r="E53" s="49"/>
      <c r="F53" s="27">
        <f t="shared" si="0"/>
        <v>83799.09</v>
      </c>
      <c r="G53" s="10">
        <f t="shared" si="1"/>
        <v>2.4711738349155091E-2</v>
      </c>
    </row>
    <row r="54" spans="2:7" ht="14.25" thickTop="1" thickBot="1" x14ac:dyDescent="0.25">
      <c r="B54" s="45"/>
      <c r="C54" s="37" t="s">
        <v>48</v>
      </c>
      <c r="D54" s="48">
        <v>133492.63</v>
      </c>
      <c r="E54" s="49">
        <v>114928</v>
      </c>
      <c r="F54" s="7">
        <f t="shared" si="0"/>
        <v>248420.63</v>
      </c>
      <c r="G54" s="10">
        <f t="shared" si="1"/>
        <v>7.3257425696296563E-2</v>
      </c>
    </row>
    <row r="55" spans="2:7" ht="14.25" thickTop="1" thickBot="1" x14ac:dyDescent="0.25">
      <c r="B55" s="45"/>
      <c r="C55" s="37" t="s">
        <v>54</v>
      </c>
      <c r="D55" s="48"/>
      <c r="E55" s="49">
        <v>89468.4</v>
      </c>
      <c r="F55" s="27">
        <f t="shared" si="0"/>
        <v>89468.4</v>
      </c>
      <c r="G55" s="10">
        <f t="shared" si="1"/>
        <v>2.6383576376754776E-2</v>
      </c>
    </row>
    <row r="56" spans="2:7" ht="14.25" thickTop="1" thickBot="1" x14ac:dyDescent="0.25">
      <c r="B56" s="45"/>
      <c r="C56" s="37" t="s">
        <v>55</v>
      </c>
      <c r="D56" s="48">
        <v>126846</v>
      </c>
      <c r="E56" s="49"/>
      <c r="F56" s="27">
        <f t="shared" si="0"/>
        <v>126846</v>
      </c>
      <c r="G56" s="10">
        <f t="shared" si="1"/>
        <v>3.7405957065129544E-2</v>
      </c>
    </row>
    <row r="57" spans="2:7" ht="14.25" thickTop="1" thickBot="1" x14ac:dyDescent="0.25">
      <c r="B57" s="45"/>
      <c r="C57" s="37" t="s">
        <v>56</v>
      </c>
      <c r="D57" s="48">
        <v>54564.3</v>
      </c>
      <c r="E57" s="49"/>
      <c r="F57" s="27">
        <f t="shared" si="0"/>
        <v>54564.3</v>
      </c>
      <c r="G57" s="10">
        <f t="shared" si="1"/>
        <v>1.6090612735828076E-2</v>
      </c>
    </row>
    <row r="58" spans="2:7" ht="14.25" thickTop="1" thickBot="1" x14ac:dyDescent="0.25">
      <c r="B58" s="45"/>
      <c r="C58" s="37" t="s">
        <v>39</v>
      </c>
      <c r="D58" s="48">
        <v>146167.03</v>
      </c>
      <c r="E58" s="49">
        <v>37548.78</v>
      </c>
      <c r="F58" s="7">
        <f t="shared" si="0"/>
        <v>183715.81</v>
      </c>
      <c r="G58" s="10">
        <f t="shared" si="1"/>
        <v>5.4176447826856954E-2</v>
      </c>
    </row>
    <row r="59" spans="2:7" ht="13.5" thickTop="1" x14ac:dyDescent="0.2">
      <c r="B59" s="33"/>
      <c r="C59" s="11"/>
      <c r="D59" s="53">
        <v>2503165.52</v>
      </c>
      <c r="E59" s="54">
        <v>887898.63</v>
      </c>
      <c r="F59" s="54">
        <f>SUM(F4:F58)</f>
        <v>3391064.1499999994</v>
      </c>
      <c r="G59" s="56">
        <f>SUM(G4:G58)</f>
        <v>1.0000000000000004</v>
      </c>
    </row>
  </sheetData>
  <mergeCells count="3">
    <mergeCell ref="B1:G1"/>
    <mergeCell ref="B4:B49"/>
    <mergeCell ref="B50:B58"/>
  </mergeCells>
  <conditionalFormatting sqref="G4:G58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60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47" t="s">
        <v>90</v>
      </c>
      <c r="C3" s="4" t="s">
        <v>87</v>
      </c>
      <c r="D3" s="1" t="s">
        <v>0</v>
      </c>
      <c r="E3" s="2" t="s">
        <v>1</v>
      </c>
      <c r="F3" s="4" t="s">
        <v>88</v>
      </c>
      <c r="G3" s="9" t="s">
        <v>91</v>
      </c>
    </row>
    <row r="4" spans="2:7" ht="22.5" thickTop="1" thickBot="1" x14ac:dyDescent="0.25">
      <c r="B4" s="37" t="s">
        <v>106</v>
      </c>
      <c r="C4" s="37" t="s">
        <v>107</v>
      </c>
      <c r="D4" s="48">
        <v>5799</v>
      </c>
      <c r="E4" s="49"/>
      <c r="F4" s="57">
        <f>SUM(D4,E4)</f>
        <v>5799</v>
      </c>
      <c r="G4" s="10">
        <f>F4/$F$160</f>
        <v>1.6177692398841427E-4</v>
      </c>
    </row>
    <row r="5" spans="2:7" ht="22.5" thickTop="1" thickBot="1" x14ac:dyDescent="0.25">
      <c r="B5" s="37" t="s">
        <v>2</v>
      </c>
      <c r="C5" s="37" t="s">
        <v>3</v>
      </c>
      <c r="D5" s="48">
        <v>56453</v>
      </c>
      <c r="E5" s="49"/>
      <c r="F5" s="57">
        <f t="shared" ref="F5:F68" si="0">SUM(D5,E5)</f>
        <v>56453</v>
      </c>
      <c r="G5" s="10">
        <f t="shared" ref="G5:G68" si="1">F5/$F$160</f>
        <v>1.5748909622207191E-3</v>
      </c>
    </row>
    <row r="6" spans="2:7" ht="14.25" customHeight="1" thickTop="1" thickBot="1" x14ac:dyDescent="0.25">
      <c r="B6" s="45" t="s">
        <v>124</v>
      </c>
      <c r="C6" s="37" t="s">
        <v>3</v>
      </c>
      <c r="D6" s="48">
        <v>1500</v>
      </c>
      <c r="E6" s="49"/>
      <c r="F6" s="57">
        <f t="shared" si="0"/>
        <v>1500</v>
      </c>
      <c r="G6" s="10">
        <f t="shared" si="1"/>
        <v>4.1846074492605862E-5</v>
      </c>
    </row>
    <row r="7" spans="2:7" ht="14.25" thickTop="1" thickBot="1" x14ac:dyDescent="0.25">
      <c r="B7" s="45"/>
      <c r="C7" s="37" t="s">
        <v>4</v>
      </c>
      <c r="D7" s="48">
        <v>55357.7</v>
      </c>
      <c r="E7" s="49"/>
      <c r="F7" s="57">
        <f t="shared" si="0"/>
        <v>55357.7</v>
      </c>
      <c r="G7" s="10">
        <f t="shared" si="1"/>
        <v>1.5443349586262184E-3</v>
      </c>
    </row>
    <row r="8" spans="2:7" ht="14.25" thickTop="1" thickBot="1" x14ac:dyDescent="0.25">
      <c r="B8" s="45"/>
      <c r="C8" s="37" t="s">
        <v>5</v>
      </c>
      <c r="D8" s="48">
        <v>447365.39</v>
      </c>
      <c r="E8" s="49">
        <v>1400</v>
      </c>
      <c r="F8" s="57">
        <f t="shared" si="0"/>
        <v>448765.39</v>
      </c>
      <c r="G8" s="10">
        <f t="shared" si="1"/>
        <v>1.2519379959762215E-2</v>
      </c>
    </row>
    <row r="9" spans="2:7" ht="14.25" thickTop="1" thickBot="1" x14ac:dyDescent="0.25">
      <c r="B9" s="45"/>
      <c r="C9" s="37" t="s">
        <v>6</v>
      </c>
      <c r="D9" s="48">
        <v>89200</v>
      </c>
      <c r="E9" s="49"/>
      <c r="F9" s="57">
        <f t="shared" si="0"/>
        <v>89200</v>
      </c>
      <c r="G9" s="10">
        <f t="shared" si="1"/>
        <v>2.4884465631602954E-3</v>
      </c>
    </row>
    <row r="10" spans="2:7" ht="14.25" thickTop="1" thickBot="1" x14ac:dyDescent="0.25">
      <c r="B10" s="45"/>
      <c r="C10" s="37" t="s">
        <v>7</v>
      </c>
      <c r="D10" s="48">
        <v>634120.02</v>
      </c>
      <c r="E10" s="49"/>
      <c r="F10" s="57">
        <f t="shared" si="0"/>
        <v>634120.02</v>
      </c>
      <c r="G10" s="10">
        <f t="shared" si="1"/>
        <v>1.7690289062781812E-2</v>
      </c>
    </row>
    <row r="11" spans="2:7" ht="14.25" thickTop="1" thickBot="1" x14ac:dyDescent="0.25">
      <c r="B11" s="45"/>
      <c r="C11" s="37" t="s">
        <v>8</v>
      </c>
      <c r="D11" s="48">
        <v>175158.34</v>
      </c>
      <c r="E11" s="49">
        <v>150433.88</v>
      </c>
      <c r="F11" s="57">
        <f t="shared" si="0"/>
        <v>325592.21999999997</v>
      </c>
      <c r="G11" s="10">
        <f t="shared" si="1"/>
        <v>9.0831708615552766E-3</v>
      </c>
    </row>
    <row r="12" spans="2:7" ht="14.25" thickTop="1" thickBot="1" x14ac:dyDescent="0.25">
      <c r="B12" s="45"/>
      <c r="C12" s="37" t="s">
        <v>97</v>
      </c>
      <c r="D12" s="48"/>
      <c r="E12" s="49">
        <v>2934.03</v>
      </c>
      <c r="F12" s="57">
        <f t="shared" si="0"/>
        <v>2934.03</v>
      </c>
      <c r="G12" s="10">
        <f t="shared" si="1"/>
        <v>8.1851758629026921E-5</v>
      </c>
    </row>
    <row r="13" spans="2:7" ht="14.25" thickTop="1" thickBot="1" x14ac:dyDescent="0.25">
      <c r="B13" s="45"/>
      <c r="C13" s="37" t="s">
        <v>9</v>
      </c>
      <c r="D13" s="48"/>
      <c r="E13" s="49">
        <v>24284.33</v>
      </c>
      <c r="F13" s="57">
        <f t="shared" si="0"/>
        <v>24284.33</v>
      </c>
      <c r="G13" s="10">
        <f t="shared" si="1"/>
        <v>6.7746925478868233E-4</v>
      </c>
    </row>
    <row r="14" spans="2:7" ht="14.25" thickTop="1" thickBot="1" x14ac:dyDescent="0.25">
      <c r="B14" s="45"/>
      <c r="C14" s="37" t="s">
        <v>10</v>
      </c>
      <c r="D14" s="48">
        <v>352608.38</v>
      </c>
      <c r="E14" s="49">
        <v>19806.59</v>
      </c>
      <c r="F14" s="57">
        <f t="shared" si="0"/>
        <v>372414.97000000003</v>
      </c>
      <c r="G14" s="10">
        <f t="shared" si="1"/>
        <v>1.0389403051187719E-2</v>
      </c>
    </row>
    <row r="15" spans="2:7" ht="14.25" thickTop="1" thickBot="1" x14ac:dyDescent="0.25">
      <c r="B15" s="45"/>
      <c r="C15" s="37" t="s">
        <v>11</v>
      </c>
      <c r="D15" s="48">
        <v>40885.769999999997</v>
      </c>
      <c r="E15" s="49">
        <v>23620.22</v>
      </c>
      <c r="F15" s="57">
        <f t="shared" si="0"/>
        <v>64505.99</v>
      </c>
      <c r="G15" s="10">
        <f t="shared" si="1"/>
        <v>1.7995483085061926E-3</v>
      </c>
    </row>
    <row r="16" spans="2:7" ht="14.25" thickTop="1" thickBot="1" x14ac:dyDescent="0.25">
      <c r="B16" s="45"/>
      <c r="C16" s="37" t="s">
        <v>12</v>
      </c>
      <c r="D16" s="48">
        <v>9400</v>
      </c>
      <c r="E16" s="49">
        <v>19226.84</v>
      </c>
      <c r="F16" s="57">
        <f t="shared" si="0"/>
        <v>28626.84</v>
      </c>
      <c r="G16" s="10">
        <f t="shared" si="1"/>
        <v>7.9861391941860613E-4</v>
      </c>
    </row>
    <row r="17" spans="2:7" ht="14.25" thickTop="1" thickBot="1" x14ac:dyDescent="0.25">
      <c r="B17" s="45"/>
      <c r="C17" s="37" t="s">
        <v>13</v>
      </c>
      <c r="D17" s="48">
        <v>600</v>
      </c>
      <c r="E17" s="49">
        <v>700.1</v>
      </c>
      <c r="F17" s="57">
        <f t="shared" si="0"/>
        <v>1300.0999999999999</v>
      </c>
      <c r="G17" s="10">
        <f t="shared" si="1"/>
        <v>3.6269387631891254E-5</v>
      </c>
    </row>
    <row r="18" spans="2:7" ht="14.25" thickTop="1" thickBot="1" x14ac:dyDescent="0.25">
      <c r="B18" s="45"/>
      <c r="C18" s="37" t="s">
        <v>14</v>
      </c>
      <c r="D18" s="48"/>
      <c r="E18" s="49">
        <v>112.12</v>
      </c>
      <c r="F18" s="57">
        <f t="shared" si="0"/>
        <v>112.12</v>
      </c>
      <c r="G18" s="10">
        <f t="shared" si="1"/>
        <v>3.1278545814073132E-6</v>
      </c>
    </row>
    <row r="19" spans="2:7" ht="14.25" thickTop="1" thickBot="1" x14ac:dyDescent="0.25">
      <c r="B19" s="45"/>
      <c r="C19" s="37" t="s">
        <v>15</v>
      </c>
      <c r="D19" s="48">
        <v>71424.759999999995</v>
      </c>
      <c r="E19" s="49">
        <v>47802.1</v>
      </c>
      <c r="F19" s="57">
        <f t="shared" si="0"/>
        <v>119226.85999999999</v>
      </c>
      <c r="G19" s="10">
        <f t="shared" si="1"/>
        <v>3.3261173767196598E-3</v>
      </c>
    </row>
    <row r="20" spans="2:7" ht="14.25" thickTop="1" thickBot="1" x14ac:dyDescent="0.25">
      <c r="B20" s="45"/>
      <c r="C20" s="37" t="s">
        <v>16</v>
      </c>
      <c r="D20" s="48">
        <v>216.05</v>
      </c>
      <c r="E20" s="49">
        <v>179.82</v>
      </c>
      <c r="F20" s="57">
        <f t="shared" si="0"/>
        <v>395.87</v>
      </c>
      <c r="G20" s="10">
        <f t="shared" si="1"/>
        <v>1.1043737006258589E-5</v>
      </c>
    </row>
    <row r="21" spans="2:7" ht="14.25" thickTop="1" thickBot="1" x14ac:dyDescent="0.25">
      <c r="B21" s="45"/>
      <c r="C21" s="37" t="s">
        <v>17</v>
      </c>
      <c r="D21" s="48">
        <v>12944.32</v>
      </c>
      <c r="E21" s="49">
        <v>5350.82</v>
      </c>
      <c r="F21" s="57">
        <f t="shared" si="0"/>
        <v>18295.14</v>
      </c>
      <c r="G21" s="10">
        <f t="shared" si="1"/>
        <v>5.1038652752843547E-4</v>
      </c>
    </row>
    <row r="22" spans="2:7" ht="14.25" thickTop="1" thickBot="1" x14ac:dyDescent="0.25">
      <c r="B22" s="45"/>
      <c r="C22" s="37" t="s">
        <v>134</v>
      </c>
      <c r="D22" s="48">
        <v>8545.1</v>
      </c>
      <c r="E22" s="49"/>
      <c r="F22" s="57">
        <f t="shared" si="0"/>
        <v>8545.1</v>
      </c>
      <c r="G22" s="10">
        <f t="shared" si="1"/>
        <v>2.3838592743117759E-4</v>
      </c>
    </row>
    <row r="23" spans="2:7" ht="14.25" thickTop="1" thickBot="1" x14ac:dyDescent="0.25">
      <c r="B23" s="45"/>
      <c r="C23" s="37" t="s">
        <v>18</v>
      </c>
      <c r="D23" s="48">
        <v>33421.33</v>
      </c>
      <c r="E23" s="49">
        <v>36517.26</v>
      </c>
      <c r="F23" s="57">
        <f t="shared" si="0"/>
        <v>69938.59</v>
      </c>
      <c r="G23" s="10">
        <f t="shared" si="1"/>
        <v>1.951103631365213E-3</v>
      </c>
    </row>
    <row r="24" spans="2:7" ht="14.25" thickTop="1" thickBot="1" x14ac:dyDescent="0.25">
      <c r="B24" s="45"/>
      <c r="C24" s="37" t="s">
        <v>19</v>
      </c>
      <c r="D24" s="48">
        <v>127886.39999999999</v>
      </c>
      <c r="E24" s="49">
        <v>187186.83</v>
      </c>
      <c r="F24" s="57">
        <f t="shared" si="0"/>
        <v>315073.23</v>
      </c>
      <c r="G24" s="10">
        <f t="shared" si="1"/>
        <v>8.789718568803959E-3</v>
      </c>
    </row>
    <row r="25" spans="2:7" ht="14.25" thickTop="1" thickBot="1" x14ac:dyDescent="0.25">
      <c r="B25" s="45"/>
      <c r="C25" s="37" t="s">
        <v>20</v>
      </c>
      <c r="D25" s="48">
        <v>30317.040000000001</v>
      </c>
      <c r="E25" s="49">
        <v>12771.27</v>
      </c>
      <c r="F25" s="57">
        <f t="shared" si="0"/>
        <v>43088.31</v>
      </c>
      <c r="G25" s="10">
        <f t="shared" si="1"/>
        <v>1.2020510866803294E-3</v>
      </c>
    </row>
    <row r="26" spans="2:7" ht="14.25" thickTop="1" thickBot="1" x14ac:dyDescent="0.25">
      <c r="B26" s="45"/>
      <c r="C26" s="37" t="s">
        <v>21</v>
      </c>
      <c r="D26" s="48">
        <v>28795.56</v>
      </c>
      <c r="E26" s="49">
        <v>1034.83</v>
      </c>
      <c r="F26" s="57">
        <f t="shared" si="0"/>
        <v>29830.39</v>
      </c>
      <c r="G26" s="10">
        <f t="shared" si="1"/>
        <v>8.3218981472232335E-4</v>
      </c>
    </row>
    <row r="27" spans="2:7" ht="14.25" thickTop="1" thickBot="1" x14ac:dyDescent="0.25">
      <c r="B27" s="45"/>
      <c r="C27" s="37" t="s">
        <v>22</v>
      </c>
      <c r="D27" s="48">
        <v>3112.29</v>
      </c>
      <c r="E27" s="49">
        <v>4028.06</v>
      </c>
      <c r="F27" s="57">
        <f t="shared" si="0"/>
        <v>7140.35</v>
      </c>
      <c r="G27" s="10">
        <f t="shared" si="1"/>
        <v>1.9919707866885219E-4</v>
      </c>
    </row>
    <row r="28" spans="2:7" ht="14.25" thickTop="1" thickBot="1" x14ac:dyDescent="0.25">
      <c r="B28" s="45"/>
      <c r="C28" s="37" t="s">
        <v>23</v>
      </c>
      <c r="D28" s="48">
        <v>37473.86</v>
      </c>
      <c r="E28" s="49">
        <v>2570.41</v>
      </c>
      <c r="F28" s="57">
        <f t="shared" si="0"/>
        <v>40044.270000000004</v>
      </c>
      <c r="G28" s="10">
        <f t="shared" si="1"/>
        <v>1.1171303369480149E-3</v>
      </c>
    </row>
    <row r="29" spans="2:7" ht="14.25" thickTop="1" thickBot="1" x14ac:dyDescent="0.25">
      <c r="B29" s="45"/>
      <c r="C29" s="37" t="s">
        <v>142</v>
      </c>
      <c r="D29" s="48"/>
      <c r="E29" s="49">
        <v>5078.6400000000003</v>
      </c>
      <c r="F29" s="57">
        <f t="shared" si="0"/>
        <v>5078.6400000000003</v>
      </c>
      <c r="G29" s="10">
        <f t="shared" si="1"/>
        <v>1.4168076517408524E-4</v>
      </c>
    </row>
    <row r="30" spans="2:7" ht="14.25" thickTop="1" thickBot="1" x14ac:dyDescent="0.25">
      <c r="B30" s="45"/>
      <c r="C30" s="37" t="s">
        <v>24</v>
      </c>
      <c r="D30" s="48">
        <v>80953.990000000005</v>
      </c>
      <c r="E30" s="49">
        <v>114350.51</v>
      </c>
      <c r="F30" s="57">
        <f t="shared" si="0"/>
        <v>195304.5</v>
      </c>
      <c r="G30" s="10">
        <f t="shared" si="1"/>
        <v>5.4484844371607615E-3</v>
      </c>
    </row>
    <row r="31" spans="2:7" ht="14.25" thickTop="1" thickBot="1" x14ac:dyDescent="0.25">
      <c r="B31" s="45"/>
      <c r="C31" s="37" t="s">
        <v>25</v>
      </c>
      <c r="D31" s="48">
        <v>14040.61</v>
      </c>
      <c r="E31" s="49">
        <v>4046.06</v>
      </c>
      <c r="F31" s="57">
        <f t="shared" si="0"/>
        <v>18086.670000000002</v>
      </c>
      <c r="G31" s="10">
        <f t="shared" si="1"/>
        <v>5.0457076009545313E-4</v>
      </c>
    </row>
    <row r="32" spans="2:7" ht="14.25" thickTop="1" thickBot="1" x14ac:dyDescent="0.25">
      <c r="B32" s="45"/>
      <c r="C32" s="37" t="s">
        <v>26</v>
      </c>
      <c r="D32" s="48">
        <v>42498</v>
      </c>
      <c r="E32" s="49">
        <v>92383.48</v>
      </c>
      <c r="F32" s="57">
        <f t="shared" si="0"/>
        <v>134881.47999999998</v>
      </c>
      <c r="G32" s="10">
        <f t="shared" si="1"/>
        <v>3.7628403065019514E-3</v>
      </c>
    </row>
    <row r="33" spans="2:7" ht="14.25" thickTop="1" thickBot="1" x14ac:dyDescent="0.25">
      <c r="B33" s="45"/>
      <c r="C33" s="37" t="s">
        <v>126</v>
      </c>
      <c r="D33" s="48">
        <v>10989.99</v>
      </c>
      <c r="E33" s="49">
        <v>1030</v>
      </c>
      <c r="F33" s="57">
        <f t="shared" si="0"/>
        <v>12019.99</v>
      </c>
      <c r="G33" s="10">
        <f t="shared" si="1"/>
        <v>3.3532626462691835E-4</v>
      </c>
    </row>
    <row r="34" spans="2:7" ht="14.25" thickTop="1" thickBot="1" x14ac:dyDescent="0.25">
      <c r="B34" s="45"/>
      <c r="C34" s="37" t="s">
        <v>27</v>
      </c>
      <c r="D34" s="48">
        <v>50412</v>
      </c>
      <c r="E34" s="49">
        <v>1269.46</v>
      </c>
      <c r="F34" s="57">
        <f t="shared" si="0"/>
        <v>51681.46</v>
      </c>
      <c r="G34" s="10">
        <f t="shared" si="1"/>
        <v>1.4417774833644201E-3</v>
      </c>
    </row>
    <row r="35" spans="2:7" ht="14.25" thickTop="1" thickBot="1" x14ac:dyDescent="0.25">
      <c r="B35" s="45"/>
      <c r="C35" s="37" t="s">
        <v>98</v>
      </c>
      <c r="D35" s="48">
        <v>3188.48</v>
      </c>
      <c r="E35" s="49">
        <v>2654.1</v>
      </c>
      <c r="F35" s="57">
        <f t="shared" si="0"/>
        <v>5842.58</v>
      </c>
      <c r="G35" s="10">
        <f t="shared" si="1"/>
        <v>1.6299269193933944E-4</v>
      </c>
    </row>
    <row r="36" spans="2:7" ht="14.25" thickTop="1" thickBot="1" x14ac:dyDescent="0.25">
      <c r="B36" s="45"/>
      <c r="C36" s="37" t="s">
        <v>135</v>
      </c>
      <c r="D36" s="48">
        <v>1013.31</v>
      </c>
      <c r="E36" s="49"/>
      <c r="F36" s="57">
        <f t="shared" si="0"/>
        <v>1013.31</v>
      </c>
      <c r="G36" s="10">
        <f t="shared" si="1"/>
        <v>2.8268697162734963E-5</v>
      </c>
    </row>
    <row r="37" spans="2:7" ht="14.25" thickTop="1" thickBot="1" x14ac:dyDescent="0.25">
      <c r="B37" s="45"/>
      <c r="C37" s="37" t="s">
        <v>28</v>
      </c>
      <c r="D37" s="48">
        <v>371260.99</v>
      </c>
      <c r="E37" s="49">
        <v>126312.36</v>
      </c>
      <c r="F37" s="57">
        <f t="shared" si="0"/>
        <v>497573.35</v>
      </c>
      <c r="G37" s="10">
        <f t="shared" si="1"/>
        <v>1.3880994313090299E-2</v>
      </c>
    </row>
    <row r="38" spans="2:7" ht="14.25" thickTop="1" thickBot="1" x14ac:dyDescent="0.25">
      <c r="B38" s="45"/>
      <c r="C38" s="37" t="s">
        <v>29</v>
      </c>
      <c r="D38" s="48">
        <v>13907.08</v>
      </c>
      <c r="E38" s="49">
        <v>39444.879999999997</v>
      </c>
      <c r="F38" s="57">
        <f t="shared" si="0"/>
        <v>53351.96</v>
      </c>
      <c r="G38" s="10">
        <f t="shared" si="1"/>
        <v>1.4883800616576856E-3</v>
      </c>
    </row>
    <row r="39" spans="2:7" ht="14.25" thickTop="1" thickBot="1" x14ac:dyDescent="0.25">
      <c r="B39" s="45"/>
      <c r="C39" s="37" t="s">
        <v>30</v>
      </c>
      <c r="D39" s="48">
        <v>84492</v>
      </c>
      <c r="E39" s="49">
        <v>1711.57</v>
      </c>
      <c r="F39" s="57">
        <f t="shared" si="0"/>
        <v>86203.57</v>
      </c>
      <c r="G39" s="10">
        <f t="shared" si="1"/>
        <v>2.4048540078323763E-3</v>
      </c>
    </row>
    <row r="40" spans="2:7" ht="14.25" thickTop="1" thickBot="1" x14ac:dyDescent="0.25">
      <c r="B40" s="45"/>
      <c r="C40" s="37" t="s">
        <v>127</v>
      </c>
      <c r="D40" s="48">
        <v>4217.8999999999996</v>
      </c>
      <c r="E40" s="49">
        <v>6449.11</v>
      </c>
      <c r="F40" s="57">
        <f t="shared" si="0"/>
        <v>10667.009999999998</v>
      </c>
      <c r="G40" s="10">
        <f t="shared" si="1"/>
        <v>2.9758166338224773E-4</v>
      </c>
    </row>
    <row r="41" spans="2:7" ht="14.25" thickTop="1" thickBot="1" x14ac:dyDescent="0.25">
      <c r="B41" s="45"/>
      <c r="C41" s="37" t="s">
        <v>129</v>
      </c>
      <c r="D41" s="48"/>
      <c r="E41" s="49">
        <v>10432.75</v>
      </c>
      <c r="F41" s="57">
        <f t="shared" si="0"/>
        <v>10432.75</v>
      </c>
      <c r="G41" s="10">
        <f t="shared" si="1"/>
        <v>2.9104642244182256E-4</v>
      </c>
    </row>
    <row r="42" spans="2:7" ht="14.25" thickTop="1" thickBot="1" x14ac:dyDescent="0.25">
      <c r="B42" s="45"/>
      <c r="C42" s="37" t="s">
        <v>31</v>
      </c>
      <c r="D42" s="48">
        <v>4101.04</v>
      </c>
      <c r="E42" s="49">
        <v>17719.43</v>
      </c>
      <c r="F42" s="57">
        <f t="shared" si="0"/>
        <v>21820.47</v>
      </c>
      <c r="G42" s="10">
        <f t="shared" si="1"/>
        <v>6.0873400872244767E-4</v>
      </c>
    </row>
    <row r="43" spans="2:7" ht="14.25" thickTop="1" thickBot="1" x14ac:dyDescent="0.25">
      <c r="B43" s="45"/>
      <c r="C43" s="37" t="s">
        <v>32</v>
      </c>
      <c r="D43" s="48">
        <v>3582</v>
      </c>
      <c r="E43" s="49"/>
      <c r="F43" s="57">
        <f t="shared" si="0"/>
        <v>3582</v>
      </c>
      <c r="G43" s="10">
        <f t="shared" si="1"/>
        <v>9.9928425888342804E-5</v>
      </c>
    </row>
    <row r="44" spans="2:7" ht="14.25" thickTop="1" thickBot="1" x14ac:dyDescent="0.25">
      <c r="B44" s="45"/>
      <c r="C44" s="37" t="s">
        <v>130</v>
      </c>
      <c r="D44" s="48"/>
      <c r="E44" s="49">
        <v>25075.200000000001</v>
      </c>
      <c r="F44" s="57">
        <f t="shared" si="0"/>
        <v>25075.200000000001</v>
      </c>
      <c r="G44" s="10">
        <f t="shared" si="1"/>
        <v>6.9953245807799372E-4</v>
      </c>
    </row>
    <row r="45" spans="2:7" ht="14.25" thickTop="1" thickBot="1" x14ac:dyDescent="0.25">
      <c r="B45" s="45"/>
      <c r="C45" s="37" t="s">
        <v>33</v>
      </c>
      <c r="D45" s="48">
        <v>9871.24</v>
      </c>
      <c r="E45" s="49">
        <v>20403.75</v>
      </c>
      <c r="F45" s="57">
        <f t="shared" si="0"/>
        <v>30274.989999999998</v>
      </c>
      <c r="G45" s="10">
        <f t="shared" si="1"/>
        <v>8.4459299120193164E-4</v>
      </c>
    </row>
    <row r="46" spans="2:7" ht="14.25" thickTop="1" thickBot="1" x14ac:dyDescent="0.25">
      <c r="B46" s="45"/>
      <c r="C46" s="37" t="s">
        <v>99</v>
      </c>
      <c r="D46" s="48">
        <v>1930.13</v>
      </c>
      <c r="E46" s="49">
        <v>123.55</v>
      </c>
      <c r="F46" s="57">
        <f t="shared" si="0"/>
        <v>2053.6800000000003</v>
      </c>
      <c r="G46" s="10">
        <f t="shared" si="1"/>
        <v>5.7292297509316546E-5</v>
      </c>
    </row>
    <row r="47" spans="2:7" ht="14.25" thickTop="1" thickBot="1" x14ac:dyDescent="0.25">
      <c r="B47" s="45"/>
      <c r="C47" s="37" t="s">
        <v>34</v>
      </c>
      <c r="D47" s="48">
        <v>6137.71</v>
      </c>
      <c r="E47" s="49"/>
      <c r="F47" s="57">
        <f t="shared" si="0"/>
        <v>6137.71</v>
      </c>
      <c r="G47" s="10">
        <f t="shared" si="1"/>
        <v>1.7122604658267461E-4</v>
      </c>
    </row>
    <row r="48" spans="2:7" ht="14.25" thickTop="1" thickBot="1" x14ac:dyDescent="0.25">
      <c r="B48" s="45"/>
      <c r="C48" s="37" t="s">
        <v>35</v>
      </c>
      <c r="D48" s="48">
        <v>1796</v>
      </c>
      <c r="E48" s="49"/>
      <c r="F48" s="57">
        <f t="shared" si="0"/>
        <v>1796</v>
      </c>
      <c r="G48" s="10">
        <f t="shared" si="1"/>
        <v>5.0103699859146755E-5</v>
      </c>
    </row>
    <row r="49" spans="2:7" ht="14.25" thickTop="1" thickBot="1" x14ac:dyDescent="0.25">
      <c r="B49" s="45"/>
      <c r="C49" s="37" t="s">
        <v>100</v>
      </c>
      <c r="D49" s="48">
        <v>1200</v>
      </c>
      <c r="E49" s="49"/>
      <c r="F49" s="57">
        <f t="shared" si="0"/>
        <v>1200</v>
      </c>
      <c r="G49" s="10">
        <f t="shared" si="1"/>
        <v>3.347685959408469E-5</v>
      </c>
    </row>
    <row r="50" spans="2:7" ht="14.25" thickTop="1" thickBot="1" x14ac:dyDescent="0.25">
      <c r="B50" s="45"/>
      <c r="C50" s="37" t="s">
        <v>36</v>
      </c>
      <c r="D50" s="48">
        <v>266252.34999999998</v>
      </c>
      <c r="E50" s="49"/>
      <c r="F50" s="57">
        <f t="shared" si="0"/>
        <v>266252.34999999998</v>
      </c>
      <c r="G50" s="10">
        <f t="shared" si="1"/>
        <v>7.4277437812875786E-3</v>
      </c>
    </row>
    <row r="51" spans="2:7" ht="14.25" thickTop="1" thickBot="1" x14ac:dyDescent="0.25">
      <c r="B51" s="45"/>
      <c r="C51" s="37" t="s">
        <v>125</v>
      </c>
      <c r="D51" s="48">
        <v>27355.48</v>
      </c>
      <c r="E51" s="49"/>
      <c r="F51" s="57">
        <f t="shared" si="0"/>
        <v>27355.48</v>
      </c>
      <c r="G51" s="10">
        <f t="shared" si="1"/>
        <v>7.6314630257399323E-4</v>
      </c>
    </row>
    <row r="52" spans="2:7" ht="14.25" thickTop="1" thickBot="1" x14ac:dyDescent="0.25">
      <c r="B52" s="45"/>
      <c r="C52" s="37" t="s">
        <v>143</v>
      </c>
      <c r="D52" s="48">
        <v>4239.8999999999996</v>
      </c>
      <c r="E52" s="49"/>
      <c r="F52" s="57">
        <f t="shared" si="0"/>
        <v>4239.8999999999996</v>
      </c>
      <c r="G52" s="10">
        <f t="shared" si="1"/>
        <v>1.1828211416079973E-4</v>
      </c>
    </row>
    <row r="53" spans="2:7" ht="14.25" thickTop="1" thickBot="1" x14ac:dyDescent="0.25">
      <c r="B53" s="45"/>
      <c r="C53" s="37" t="s">
        <v>39</v>
      </c>
      <c r="D53" s="48">
        <v>849</v>
      </c>
      <c r="E53" s="49"/>
      <c r="F53" s="57">
        <f t="shared" si="0"/>
        <v>849</v>
      </c>
      <c r="G53" s="10">
        <f t="shared" si="1"/>
        <v>2.3684878162814919E-5</v>
      </c>
    </row>
    <row r="54" spans="2:7" ht="14.25" thickTop="1" thickBot="1" x14ac:dyDescent="0.25">
      <c r="B54" s="45"/>
      <c r="C54" s="37" t="s">
        <v>40</v>
      </c>
      <c r="D54" s="48">
        <v>2466778.2799999998</v>
      </c>
      <c r="E54" s="49">
        <v>550648.11</v>
      </c>
      <c r="F54" s="8">
        <f t="shared" si="0"/>
        <v>3017426.3899999997</v>
      </c>
      <c r="G54" s="10">
        <f t="shared" si="1"/>
        <v>8.4178299661263181E-2</v>
      </c>
    </row>
    <row r="55" spans="2:7" ht="14.25" thickTop="1" thickBot="1" x14ac:dyDescent="0.25">
      <c r="B55" s="45"/>
      <c r="C55" s="37" t="s">
        <v>41</v>
      </c>
      <c r="D55" s="48">
        <v>2886587.4</v>
      </c>
      <c r="E55" s="49">
        <v>577209.98</v>
      </c>
      <c r="F55" s="8">
        <f t="shared" si="0"/>
        <v>3463797.38</v>
      </c>
      <c r="G55" s="10">
        <f t="shared" si="1"/>
        <v>9.6630882127182016E-2</v>
      </c>
    </row>
    <row r="56" spans="2:7" ht="14.25" thickTop="1" thickBot="1" x14ac:dyDescent="0.25">
      <c r="B56" s="45"/>
      <c r="C56" s="37" t="s">
        <v>42</v>
      </c>
      <c r="D56" s="48">
        <v>2224879.09</v>
      </c>
      <c r="E56" s="49">
        <v>484452.08</v>
      </c>
      <c r="F56" s="8">
        <f t="shared" si="0"/>
        <v>2709331.17</v>
      </c>
      <c r="G56" s="10">
        <f t="shared" si="1"/>
        <v>7.5583249309972664E-2</v>
      </c>
    </row>
    <row r="57" spans="2:7" ht="14.25" thickTop="1" thickBot="1" x14ac:dyDescent="0.25">
      <c r="B57" s="45"/>
      <c r="C57" s="37" t="s">
        <v>43</v>
      </c>
      <c r="D57" s="48">
        <v>608385.12</v>
      </c>
      <c r="E57" s="49">
        <v>146499.82999999999</v>
      </c>
      <c r="F57" s="57">
        <f t="shared" si="0"/>
        <v>754884.95</v>
      </c>
      <c r="G57" s="10">
        <f t="shared" si="1"/>
        <v>2.1059314567364699E-2</v>
      </c>
    </row>
    <row r="58" spans="2:7" ht="14.25" thickTop="1" thickBot="1" x14ac:dyDescent="0.25">
      <c r="B58" s="45"/>
      <c r="C58" s="37" t="s">
        <v>83</v>
      </c>
      <c r="D58" s="48">
        <v>1217.58</v>
      </c>
      <c r="E58" s="49"/>
      <c r="F58" s="57">
        <f t="shared" si="0"/>
        <v>1217.58</v>
      </c>
      <c r="G58" s="10">
        <f t="shared" si="1"/>
        <v>3.3967295587138027E-5</v>
      </c>
    </row>
    <row r="59" spans="2:7" ht="14.25" thickTop="1" thickBot="1" x14ac:dyDescent="0.25">
      <c r="B59" s="45"/>
      <c r="C59" s="37" t="s">
        <v>44</v>
      </c>
      <c r="D59" s="48"/>
      <c r="E59" s="49">
        <v>4921.78</v>
      </c>
      <c r="F59" s="57">
        <f t="shared" si="0"/>
        <v>4921.78</v>
      </c>
      <c r="G59" s="10">
        <f t="shared" si="1"/>
        <v>1.3730478167747845E-4</v>
      </c>
    </row>
    <row r="60" spans="2:7" ht="14.25" thickTop="1" thickBot="1" x14ac:dyDescent="0.25">
      <c r="B60" s="45"/>
      <c r="C60" s="37" t="s">
        <v>136</v>
      </c>
      <c r="D60" s="48">
        <v>156361.32</v>
      </c>
      <c r="E60" s="49"/>
      <c r="F60" s="57">
        <f t="shared" si="0"/>
        <v>156361.32</v>
      </c>
      <c r="G60" s="10">
        <f t="shared" si="1"/>
        <v>4.3620716296547887E-3</v>
      </c>
    </row>
    <row r="61" spans="2:7" ht="14.25" thickTop="1" thickBot="1" x14ac:dyDescent="0.25">
      <c r="B61" s="45"/>
      <c r="C61" s="37" t="s">
        <v>45</v>
      </c>
      <c r="D61" s="48">
        <v>15002.08</v>
      </c>
      <c r="E61" s="49">
        <v>22897.5</v>
      </c>
      <c r="F61" s="57">
        <f t="shared" si="0"/>
        <v>37899.58</v>
      </c>
      <c r="G61" s="10">
        <f t="shared" si="1"/>
        <v>1.0572990986123169E-3</v>
      </c>
    </row>
    <row r="62" spans="2:7" ht="14.25" thickTop="1" thickBot="1" x14ac:dyDescent="0.25">
      <c r="B62" s="45"/>
      <c r="C62" s="37" t="s">
        <v>101</v>
      </c>
      <c r="D62" s="48"/>
      <c r="E62" s="49">
        <v>404.6</v>
      </c>
      <c r="F62" s="57">
        <f t="shared" si="0"/>
        <v>404.6</v>
      </c>
      <c r="G62" s="10">
        <f t="shared" si="1"/>
        <v>1.1287281159805555E-5</v>
      </c>
    </row>
    <row r="63" spans="2:7" ht="14.25" thickTop="1" thickBot="1" x14ac:dyDescent="0.25">
      <c r="B63" s="45"/>
      <c r="C63" s="37" t="s">
        <v>100</v>
      </c>
      <c r="D63" s="48">
        <v>50670.76</v>
      </c>
      <c r="E63" s="49">
        <v>17500</v>
      </c>
      <c r="F63" s="57">
        <f t="shared" si="0"/>
        <v>68170.760000000009</v>
      </c>
      <c r="G63" s="10">
        <f t="shared" si="1"/>
        <v>1.9017858007850377E-3</v>
      </c>
    </row>
    <row r="64" spans="2:7" ht="14.25" thickTop="1" thickBot="1" x14ac:dyDescent="0.25">
      <c r="B64" s="45"/>
      <c r="C64" s="37" t="s">
        <v>131</v>
      </c>
      <c r="D64" s="48">
        <v>486</v>
      </c>
      <c r="E64" s="49"/>
      <c r="F64" s="57">
        <f t="shared" si="0"/>
        <v>486</v>
      </c>
      <c r="G64" s="10">
        <f t="shared" si="1"/>
        <v>1.3558128135604299E-5</v>
      </c>
    </row>
    <row r="65" spans="2:7" ht="14.25" thickTop="1" thickBot="1" x14ac:dyDescent="0.25">
      <c r="B65" s="45"/>
      <c r="C65" s="37" t="s">
        <v>37</v>
      </c>
      <c r="D65" s="48">
        <v>1067080.9099999999</v>
      </c>
      <c r="E65" s="49">
        <v>181392.99</v>
      </c>
      <c r="F65" s="57">
        <f t="shared" si="0"/>
        <v>1248473.8999999999</v>
      </c>
      <c r="G65" s="10">
        <f t="shared" si="1"/>
        <v>3.4829154547649441E-2</v>
      </c>
    </row>
    <row r="66" spans="2:7" ht="14.25" thickTop="1" thickBot="1" x14ac:dyDescent="0.25">
      <c r="B66" s="45"/>
      <c r="C66" s="37" t="s">
        <v>46</v>
      </c>
      <c r="D66" s="48"/>
      <c r="E66" s="49">
        <v>18984.14</v>
      </c>
      <c r="F66" s="57">
        <f t="shared" si="0"/>
        <v>18984.14</v>
      </c>
      <c r="G66" s="10">
        <f t="shared" si="1"/>
        <v>5.2960782441203915E-4</v>
      </c>
    </row>
    <row r="67" spans="2:7" ht="14.25" thickTop="1" thickBot="1" x14ac:dyDescent="0.25">
      <c r="B67" s="45"/>
      <c r="C67" s="37" t="s">
        <v>47</v>
      </c>
      <c r="D67" s="48"/>
      <c r="E67" s="49">
        <v>9609</v>
      </c>
      <c r="F67" s="57">
        <f t="shared" si="0"/>
        <v>9609</v>
      </c>
      <c r="G67" s="10">
        <f t="shared" si="1"/>
        <v>2.6806595319963316E-4</v>
      </c>
    </row>
    <row r="68" spans="2:7" ht="14.25" thickTop="1" thickBot="1" x14ac:dyDescent="0.25">
      <c r="B68" s="45"/>
      <c r="C68" s="37" t="s">
        <v>48</v>
      </c>
      <c r="D68" s="48">
        <v>879801.59</v>
      </c>
      <c r="E68" s="49">
        <v>1022182.95</v>
      </c>
      <c r="F68" s="8">
        <f t="shared" si="0"/>
        <v>1901984.54</v>
      </c>
      <c r="G68" s="10">
        <f t="shared" si="1"/>
        <v>5.3060391163083129E-2</v>
      </c>
    </row>
    <row r="69" spans="2:7" ht="14.25" thickTop="1" thickBot="1" x14ac:dyDescent="0.25">
      <c r="B69" s="45"/>
      <c r="C69" s="37" t="s">
        <v>49</v>
      </c>
      <c r="D69" s="48">
        <v>238818.62</v>
      </c>
      <c r="E69" s="49">
        <v>110073.91</v>
      </c>
      <c r="F69" s="57">
        <f t="shared" ref="F69:F132" si="2">SUM(D69,E69)</f>
        <v>348892.53</v>
      </c>
      <c r="G69" s="10">
        <f t="shared" ref="G69:G132" si="3">F69/$F$160</f>
        <v>9.7331885335291517E-3</v>
      </c>
    </row>
    <row r="70" spans="2:7" ht="14.25" thickTop="1" thickBot="1" x14ac:dyDescent="0.25">
      <c r="B70" s="45"/>
      <c r="C70" s="37" t="s">
        <v>128</v>
      </c>
      <c r="D70" s="48">
        <v>7344</v>
      </c>
      <c r="E70" s="49">
        <v>720</v>
      </c>
      <c r="F70" s="57">
        <f t="shared" si="2"/>
        <v>8064</v>
      </c>
      <c r="G70" s="10">
        <f t="shared" si="3"/>
        <v>2.2496449647224913E-4</v>
      </c>
    </row>
    <row r="71" spans="2:7" ht="14.25" thickTop="1" thickBot="1" x14ac:dyDescent="0.25">
      <c r="B71" s="45"/>
      <c r="C71" s="37" t="s">
        <v>50</v>
      </c>
      <c r="D71" s="48">
        <v>476120.4</v>
      </c>
      <c r="E71" s="49">
        <v>101153.75</v>
      </c>
      <c r="F71" s="57">
        <f t="shared" si="2"/>
        <v>577274.15</v>
      </c>
      <c r="G71" s="10">
        <f t="shared" si="3"/>
        <v>1.6104438055703822E-2</v>
      </c>
    </row>
    <row r="72" spans="2:7" ht="14.25" thickTop="1" thickBot="1" x14ac:dyDescent="0.25">
      <c r="B72" s="45"/>
      <c r="C72" s="37" t="s">
        <v>51</v>
      </c>
      <c r="D72" s="48">
        <v>7815.08</v>
      </c>
      <c r="E72" s="49">
        <v>11247.2</v>
      </c>
      <c r="F72" s="57">
        <f t="shared" si="2"/>
        <v>19062.28</v>
      </c>
      <c r="G72" s="10">
        <f t="shared" si="3"/>
        <v>5.3178772591927395E-4</v>
      </c>
    </row>
    <row r="73" spans="2:7" ht="14.25" thickTop="1" thickBot="1" x14ac:dyDescent="0.25">
      <c r="B73" s="45"/>
      <c r="C73" s="37" t="s">
        <v>52</v>
      </c>
      <c r="D73" s="48">
        <v>5579.76</v>
      </c>
      <c r="E73" s="49">
        <v>24139.9</v>
      </c>
      <c r="F73" s="57">
        <f t="shared" si="2"/>
        <v>29719.660000000003</v>
      </c>
      <c r="G73" s="10">
        <f t="shared" si="3"/>
        <v>8.291007375032793E-4</v>
      </c>
    </row>
    <row r="74" spans="2:7" ht="14.25" thickTop="1" thickBot="1" x14ac:dyDescent="0.25">
      <c r="B74" s="45"/>
      <c r="C74" s="37" t="s">
        <v>53</v>
      </c>
      <c r="D74" s="48">
        <v>1843</v>
      </c>
      <c r="E74" s="49">
        <v>1041.25</v>
      </c>
      <c r="F74" s="57">
        <f t="shared" si="2"/>
        <v>2884.25</v>
      </c>
      <c r="G74" s="10">
        <f t="shared" si="3"/>
        <v>8.0463026903532304E-5</v>
      </c>
    </row>
    <row r="75" spans="2:7" ht="14.25" thickTop="1" thickBot="1" x14ac:dyDescent="0.25">
      <c r="B75" s="45"/>
      <c r="C75" s="37" t="s">
        <v>102</v>
      </c>
      <c r="D75" s="48">
        <v>536.12</v>
      </c>
      <c r="E75" s="49"/>
      <c r="F75" s="57">
        <f t="shared" si="2"/>
        <v>536.12</v>
      </c>
      <c r="G75" s="10">
        <f t="shared" si="3"/>
        <v>1.4956344971317238E-5</v>
      </c>
    </row>
    <row r="76" spans="2:7" ht="14.25" thickTop="1" thickBot="1" x14ac:dyDescent="0.25">
      <c r="B76" s="45"/>
      <c r="C76" s="37" t="s">
        <v>54</v>
      </c>
      <c r="D76" s="48">
        <v>17931.3</v>
      </c>
      <c r="E76" s="49">
        <v>163.86</v>
      </c>
      <c r="F76" s="57">
        <f t="shared" si="2"/>
        <v>18095.16</v>
      </c>
      <c r="G76" s="10">
        <f t="shared" si="3"/>
        <v>5.0480760887708126E-4</v>
      </c>
    </row>
    <row r="77" spans="2:7" ht="14.25" thickTop="1" thickBot="1" x14ac:dyDescent="0.25">
      <c r="B77" s="45"/>
      <c r="C77" s="37" t="s">
        <v>55</v>
      </c>
      <c r="D77" s="48">
        <v>1859759.71</v>
      </c>
      <c r="E77" s="49">
        <v>755973.49</v>
      </c>
      <c r="F77" s="8">
        <f t="shared" si="2"/>
        <v>2615733.2000000002</v>
      </c>
      <c r="G77" s="10">
        <f t="shared" si="3"/>
        <v>7.2972110893321548E-2</v>
      </c>
    </row>
    <row r="78" spans="2:7" ht="14.25" thickTop="1" thickBot="1" x14ac:dyDescent="0.25">
      <c r="B78" s="45"/>
      <c r="C78" s="37" t="s">
        <v>56</v>
      </c>
      <c r="D78" s="48">
        <v>125654.45</v>
      </c>
      <c r="E78" s="49">
        <v>108149.01</v>
      </c>
      <c r="F78" s="57">
        <f t="shared" si="2"/>
        <v>233803.46</v>
      </c>
      <c r="G78" s="10">
        <f t="shared" si="3"/>
        <v>6.5225046691926632E-3</v>
      </c>
    </row>
    <row r="79" spans="2:7" ht="14.25" thickTop="1" thickBot="1" x14ac:dyDescent="0.25">
      <c r="B79" s="45"/>
      <c r="C79" s="37" t="s">
        <v>84</v>
      </c>
      <c r="D79" s="48">
        <v>220.41</v>
      </c>
      <c r="E79" s="49"/>
      <c r="F79" s="57">
        <f t="shared" si="2"/>
        <v>220.41</v>
      </c>
      <c r="G79" s="10">
        <f t="shared" si="3"/>
        <v>6.1488621859435058E-6</v>
      </c>
    </row>
    <row r="80" spans="2:7" ht="14.25" thickTop="1" thickBot="1" x14ac:dyDescent="0.25">
      <c r="B80" s="45"/>
      <c r="C80" s="37" t="s">
        <v>57</v>
      </c>
      <c r="D80" s="48">
        <v>28867.57</v>
      </c>
      <c r="E80" s="49">
        <v>14290.62</v>
      </c>
      <c r="F80" s="57">
        <f t="shared" si="2"/>
        <v>43158.19</v>
      </c>
      <c r="G80" s="10">
        <f t="shared" si="3"/>
        <v>1.204000555804025E-3</v>
      </c>
    </row>
    <row r="81" spans="2:7" ht="14.25" thickTop="1" thickBot="1" x14ac:dyDescent="0.25">
      <c r="B81" s="45"/>
      <c r="C81" s="37" t="s">
        <v>38</v>
      </c>
      <c r="D81" s="48">
        <v>107042.91</v>
      </c>
      <c r="E81" s="49">
        <v>99889.23</v>
      </c>
      <c r="F81" s="57">
        <f t="shared" si="2"/>
        <v>206932.14</v>
      </c>
      <c r="G81" s="10">
        <f t="shared" si="3"/>
        <v>5.7728651635695644E-3</v>
      </c>
    </row>
    <row r="82" spans="2:7" ht="14.25" thickTop="1" thickBot="1" x14ac:dyDescent="0.25">
      <c r="B82" s="45"/>
      <c r="C82" s="37" t="s">
        <v>103</v>
      </c>
      <c r="D82" s="48">
        <v>5200</v>
      </c>
      <c r="E82" s="49"/>
      <c r="F82" s="57">
        <f t="shared" si="2"/>
        <v>5200</v>
      </c>
      <c r="G82" s="10">
        <f t="shared" si="3"/>
        <v>1.4506639157436699E-4</v>
      </c>
    </row>
    <row r="83" spans="2:7" ht="14.25" thickTop="1" thickBot="1" x14ac:dyDescent="0.25">
      <c r="B83" s="45"/>
      <c r="C83" s="37" t="s">
        <v>58</v>
      </c>
      <c r="D83" s="48">
        <v>129172.61</v>
      </c>
      <c r="E83" s="49">
        <v>53201.279999999999</v>
      </c>
      <c r="F83" s="57">
        <f t="shared" si="2"/>
        <v>182373.89</v>
      </c>
      <c r="G83" s="10">
        <f t="shared" si="3"/>
        <v>5.0877542576308723E-3</v>
      </c>
    </row>
    <row r="84" spans="2:7" ht="14.25" thickTop="1" thickBot="1" x14ac:dyDescent="0.25">
      <c r="B84" s="45"/>
      <c r="C84" s="37" t="s">
        <v>59</v>
      </c>
      <c r="D84" s="48">
        <v>25953.81</v>
      </c>
      <c r="E84" s="49">
        <v>294</v>
      </c>
      <c r="F84" s="57">
        <f t="shared" si="2"/>
        <v>26247.81</v>
      </c>
      <c r="G84" s="10">
        <f t="shared" si="3"/>
        <v>7.3224520835184345E-4</v>
      </c>
    </row>
    <row r="85" spans="2:7" ht="14.25" thickTop="1" thickBot="1" x14ac:dyDescent="0.25">
      <c r="B85" s="45"/>
      <c r="C85" s="37" t="s">
        <v>60</v>
      </c>
      <c r="D85" s="48">
        <v>24805.32</v>
      </c>
      <c r="E85" s="49">
        <v>138248.51</v>
      </c>
      <c r="F85" s="57">
        <f t="shared" si="2"/>
        <v>163053.83000000002</v>
      </c>
      <c r="G85" s="10">
        <f t="shared" si="3"/>
        <v>4.5487751443231287E-3</v>
      </c>
    </row>
    <row r="86" spans="2:7" ht="14.25" thickTop="1" thickBot="1" x14ac:dyDescent="0.25">
      <c r="B86" s="45"/>
      <c r="C86" s="37" t="s">
        <v>137</v>
      </c>
      <c r="D86" s="48">
        <v>42530</v>
      </c>
      <c r="E86" s="49"/>
      <c r="F86" s="57">
        <f t="shared" si="2"/>
        <v>42530</v>
      </c>
      <c r="G86" s="10">
        <f t="shared" si="3"/>
        <v>1.1864756987803515E-3</v>
      </c>
    </row>
    <row r="87" spans="2:7" ht="14.25" thickTop="1" thickBot="1" x14ac:dyDescent="0.25">
      <c r="B87" s="45"/>
      <c r="C87" s="37" t="s">
        <v>61</v>
      </c>
      <c r="D87" s="48">
        <v>119121.87</v>
      </c>
      <c r="E87" s="49">
        <v>50148.3</v>
      </c>
      <c r="F87" s="57">
        <f t="shared" si="2"/>
        <v>169270.16999999998</v>
      </c>
      <c r="G87" s="10">
        <f t="shared" si="3"/>
        <v>4.7221947621307048E-3</v>
      </c>
    </row>
    <row r="88" spans="2:7" ht="14.25" thickTop="1" thickBot="1" x14ac:dyDescent="0.25">
      <c r="B88" s="45"/>
      <c r="C88" s="37" t="s">
        <v>62</v>
      </c>
      <c r="D88" s="48"/>
      <c r="E88" s="49">
        <v>398.72</v>
      </c>
      <c r="F88" s="57">
        <f t="shared" si="2"/>
        <v>398.72</v>
      </c>
      <c r="G88" s="10">
        <f t="shared" si="3"/>
        <v>1.1123244547794541E-5</v>
      </c>
    </row>
    <row r="89" spans="2:7" ht="14.25" thickTop="1" thickBot="1" x14ac:dyDescent="0.25">
      <c r="B89" s="45"/>
      <c r="C89" s="37" t="s">
        <v>63</v>
      </c>
      <c r="D89" s="48">
        <v>670626.80000000005</v>
      </c>
      <c r="E89" s="49">
        <v>150668.96</v>
      </c>
      <c r="F89" s="57">
        <f t="shared" si="2"/>
        <v>821295.76</v>
      </c>
      <c r="G89" s="10">
        <f t="shared" si="3"/>
        <v>2.2912002368947564E-2</v>
      </c>
    </row>
    <row r="90" spans="2:7" ht="14.25" thickTop="1" thickBot="1" x14ac:dyDescent="0.25">
      <c r="B90" s="45"/>
      <c r="C90" s="37" t="s">
        <v>41</v>
      </c>
      <c r="D90" s="48">
        <v>219809.7</v>
      </c>
      <c r="E90" s="49">
        <v>218638.82</v>
      </c>
      <c r="F90" s="57">
        <f t="shared" si="2"/>
        <v>438448.52</v>
      </c>
      <c r="G90" s="10">
        <f t="shared" si="3"/>
        <v>1.2231566286061861E-2</v>
      </c>
    </row>
    <row r="91" spans="2:7" ht="14.25" thickTop="1" thickBot="1" x14ac:dyDescent="0.25">
      <c r="B91" s="45"/>
      <c r="C91" s="37" t="s">
        <v>39</v>
      </c>
      <c r="D91" s="48">
        <v>963281.13</v>
      </c>
      <c r="E91" s="49">
        <v>255478</v>
      </c>
      <c r="F91" s="57">
        <f t="shared" si="2"/>
        <v>1218759.1299999999</v>
      </c>
      <c r="G91" s="10">
        <f t="shared" si="3"/>
        <v>3.4000190228349006E-2</v>
      </c>
    </row>
    <row r="92" spans="2:7" ht="14.25" thickTop="1" thickBot="1" x14ac:dyDescent="0.25">
      <c r="B92" s="45"/>
      <c r="C92" s="37" t="s">
        <v>138</v>
      </c>
      <c r="D92" s="48"/>
      <c r="E92" s="49">
        <v>244</v>
      </c>
      <c r="F92" s="57">
        <f t="shared" si="2"/>
        <v>244</v>
      </c>
      <c r="G92" s="10">
        <f t="shared" si="3"/>
        <v>6.8069614507972206E-6</v>
      </c>
    </row>
    <row r="93" spans="2:7" ht="14.25" thickTop="1" thickBot="1" x14ac:dyDescent="0.25">
      <c r="B93" s="45"/>
      <c r="C93" s="37" t="s">
        <v>64</v>
      </c>
      <c r="D93" s="48">
        <v>2711.7</v>
      </c>
      <c r="E93" s="49">
        <v>5000</v>
      </c>
      <c r="F93" s="57">
        <f t="shared" si="2"/>
        <v>7711.7</v>
      </c>
      <c r="G93" s="10">
        <f t="shared" si="3"/>
        <v>2.1513624844308576E-4</v>
      </c>
    </row>
    <row r="94" spans="2:7" ht="14.25" thickTop="1" thickBot="1" x14ac:dyDescent="0.25">
      <c r="B94" s="45"/>
      <c r="C94" s="37" t="s">
        <v>65</v>
      </c>
      <c r="D94" s="48">
        <v>29388.21</v>
      </c>
      <c r="E94" s="49">
        <v>2415.8000000000002</v>
      </c>
      <c r="F94" s="57">
        <f t="shared" si="2"/>
        <v>31804.01</v>
      </c>
      <c r="G94" s="10">
        <f t="shared" si="3"/>
        <v>8.8724864774905447E-4</v>
      </c>
    </row>
    <row r="95" spans="2:7" ht="14.25" customHeight="1" thickTop="1" thickBot="1" x14ac:dyDescent="0.25">
      <c r="B95" s="45"/>
      <c r="C95" s="37" t="s">
        <v>66</v>
      </c>
      <c r="D95" s="48">
        <v>471.04</v>
      </c>
      <c r="E95" s="49">
        <v>2855.6</v>
      </c>
      <c r="F95" s="57">
        <f t="shared" si="2"/>
        <v>3326.64</v>
      </c>
      <c r="G95" s="10">
        <f t="shared" si="3"/>
        <v>9.2804550166721575E-5</v>
      </c>
    </row>
    <row r="96" spans="2:7" ht="14.25" thickTop="1" thickBot="1" x14ac:dyDescent="0.25">
      <c r="B96" s="45"/>
      <c r="C96" s="37" t="s">
        <v>67</v>
      </c>
      <c r="D96" s="48">
        <v>1457.82</v>
      </c>
      <c r="E96" s="49">
        <v>858.6</v>
      </c>
      <c r="F96" s="57">
        <f t="shared" si="2"/>
        <v>2316.42</v>
      </c>
      <c r="G96" s="10">
        <f t="shared" si="3"/>
        <v>6.4622055917441378E-5</v>
      </c>
    </row>
    <row r="97" spans="2:7" ht="22.5" thickTop="1" thickBot="1" x14ac:dyDescent="0.25">
      <c r="B97" s="45"/>
      <c r="C97" s="37" t="s">
        <v>68</v>
      </c>
      <c r="D97" s="48">
        <v>186239.08</v>
      </c>
      <c r="E97" s="49">
        <v>574462</v>
      </c>
      <c r="F97" s="57">
        <f t="shared" si="2"/>
        <v>760701.08</v>
      </c>
      <c r="G97" s="10">
        <f t="shared" si="3"/>
        <v>2.1221569373523819E-2</v>
      </c>
    </row>
    <row r="98" spans="2:7" ht="14.25" thickTop="1" thickBot="1" x14ac:dyDescent="0.25">
      <c r="B98" s="45"/>
      <c r="C98" s="37" t="s">
        <v>104</v>
      </c>
      <c r="D98" s="48">
        <v>218078.64</v>
      </c>
      <c r="E98" s="49">
        <v>32707.9</v>
      </c>
      <c r="F98" s="57">
        <f t="shared" si="2"/>
        <v>250786.54</v>
      </c>
      <c r="G98" s="10">
        <f t="shared" si="3"/>
        <v>6.9962881563885868E-3</v>
      </c>
    </row>
    <row r="99" spans="2:7" ht="14.25" thickTop="1" thickBot="1" x14ac:dyDescent="0.25">
      <c r="B99" s="45"/>
      <c r="C99" s="37" t="s">
        <v>69</v>
      </c>
      <c r="D99" s="48">
        <v>156355.71</v>
      </c>
      <c r="E99" s="49">
        <v>39978.019999999997</v>
      </c>
      <c r="F99" s="57">
        <f t="shared" si="2"/>
        <v>196333.72999999998</v>
      </c>
      <c r="G99" s="10">
        <f t="shared" si="3"/>
        <v>5.4771972606607773E-3</v>
      </c>
    </row>
    <row r="100" spans="2:7" ht="14.25" thickTop="1" thickBot="1" x14ac:dyDescent="0.25">
      <c r="B100" s="45"/>
      <c r="C100" s="37" t="s">
        <v>70</v>
      </c>
      <c r="D100" s="48">
        <v>65832.44</v>
      </c>
      <c r="E100" s="49">
        <v>8413.99</v>
      </c>
      <c r="F100" s="57">
        <f t="shared" si="2"/>
        <v>74246.430000000008</v>
      </c>
      <c r="G100" s="10">
        <f t="shared" si="3"/>
        <v>2.0712810937266982E-3</v>
      </c>
    </row>
    <row r="101" spans="2:7" ht="14.25" thickTop="1" thickBot="1" x14ac:dyDescent="0.25">
      <c r="B101" s="45"/>
      <c r="C101" s="37" t="s">
        <v>139</v>
      </c>
      <c r="D101" s="48">
        <v>8059.59</v>
      </c>
      <c r="E101" s="49">
        <v>16900</v>
      </c>
      <c r="F101" s="57">
        <f t="shared" si="2"/>
        <v>24959.59</v>
      </c>
      <c r="G101" s="10">
        <f t="shared" si="3"/>
        <v>6.9630724162993358E-4</v>
      </c>
    </row>
    <row r="102" spans="2:7" ht="14.25" thickTop="1" thickBot="1" x14ac:dyDescent="0.25">
      <c r="B102" s="45"/>
      <c r="C102" s="37" t="s">
        <v>71</v>
      </c>
      <c r="D102" s="48">
        <v>35918.93</v>
      </c>
      <c r="E102" s="49">
        <v>61415.32</v>
      </c>
      <c r="F102" s="57">
        <f t="shared" si="2"/>
        <v>97334.25</v>
      </c>
      <c r="G102" s="10">
        <f t="shared" si="3"/>
        <v>2.7153708507879483E-3</v>
      </c>
    </row>
    <row r="103" spans="2:7" ht="14.25" thickTop="1" thickBot="1" x14ac:dyDescent="0.25">
      <c r="B103" s="45"/>
      <c r="C103" s="37" t="s">
        <v>228</v>
      </c>
      <c r="D103" s="48">
        <v>153.85</v>
      </c>
      <c r="E103" s="49"/>
      <c r="F103" s="57">
        <f t="shared" si="2"/>
        <v>153.85</v>
      </c>
      <c r="G103" s="10">
        <f t="shared" si="3"/>
        <v>4.2920123737916078E-6</v>
      </c>
    </row>
    <row r="104" spans="2:7" ht="14.25" thickTop="1" thickBot="1" x14ac:dyDescent="0.25">
      <c r="B104" s="45"/>
      <c r="C104" s="37" t="s">
        <v>229</v>
      </c>
      <c r="D104" s="48">
        <v>990</v>
      </c>
      <c r="E104" s="49"/>
      <c r="F104" s="57">
        <f t="shared" si="2"/>
        <v>990</v>
      </c>
      <c r="G104" s="10">
        <f t="shared" si="3"/>
        <v>2.7618409165119869E-5</v>
      </c>
    </row>
    <row r="105" spans="2:7" ht="14.25" thickTop="1" thickBot="1" x14ac:dyDescent="0.25">
      <c r="B105" s="45"/>
      <c r="C105" s="37" t="s">
        <v>108</v>
      </c>
      <c r="D105" s="48">
        <v>95</v>
      </c>
      <c r="E105" s="49">
        <v>4540</v>
      </c>
      <c r="F105" s="57">
        <f t="shared" si="2"/>
        <v>4635</v>
      </c>
      <c r="G105" s="10">
        <f t="shared" si="3"/>
        <v>1.2930437018215211E-4</v>
      </c>
    </row>
    <row r="106" spans="2:7" ht="14.25" thickTop="1" thickBot="1" x14ac:dyDescent="0.25">
      <c r="B106" s="45"/>
      <c r="C106" s="37" t="s">
        <v>72</v>
      </c>
      <c r="D106" s="48">
        <v>27374.32</v>
      </c>
      <c r="E106" s="49"/>
      <c r="F106" s="57">
        <f t="shared" si="2"/>
        <v>27374.32</v>
      </c>
      <c r="G106" s="10">
        <f t="shared" si="3"/>
        <v>7.6367188926962034E-4</v>
      </c>
    </row>
    <row r="107" spans="2:7" ht="14.25" thickTop="1" thickBot="1" x14ac:dyDescent="0.25">
      <c r="B107" s="45"/>
      <c r="C107" s="37" t="s">
        <v>73</v>
      </c>
      <c r="D107" s="48">
        <v>210.93</v>
      </c>
      <c r="E107" s="49"/>
      <c r="F107" s="57">
        <f t="shared" si="2"/>
        <v>210.93</v>
      </c>
      <c r="G107" s="10">
        <f t="shared" si="3"/>
        <v>5.8843949951502371E-6</v>
      </c>
    </row>
    <row r="108" spans="2:7" ht="14.25" thickTop="1" thickBot="1" x14ac:dyDescent="0.25">
      <c r="B108" s="45"/>
      <c r="C108" s="37" t="s">
        <v>140</v>
      </c>
      <c r="D108" s="48">
        <v>2306.9899999999998</v>
      </c>
      <c r="E108" s="49"/>
      <c r="F108" s="57">
        <f t="shared" si="2"/>
        <v>2306.9899999999998</v>
      </c>
      <c r="G108" s="10">
        <f t="shared" si="3"/>
        <v>6.4358983595797864E-5</v>
      </c>
    </row>
    <row r="109" spans="2:7" ht="14.25" thickTop="1" thickBot="1" x14ac:dyDescent="0.25">
      <c r="B109" s="45"/>
      <c r="C109" s="37" t="s">
        <v>74</v>
      </c>
      <c r="D109" s="48">
        <v>718.59</v>
      </c>
      <c r="E109" s="49"/>
      <c r="F109" s="57">
        <f t="shared" si="2"/>
        <v>718.59</v>
      </c>
      <c r="G109" s="10">
        <f t="shared" si="3"/>
        <v>2.0046780446427767E-5</v>
      </c>
    </row>
    <row r="110" spans="2:7" ht="14.25" thickTop="1" thickBot="1" x14ac:dyDescent="0.25">
      <c r="B110" s="45"/>
      <c r="C110" s="37" t="s">
        <v>75</v>
      </c>
      <c r="D110" s="48">
        <v>2269.48</v>
      </c>
      <c r="E110" s="49"/>
      <c r="F110" s="57">
        <f t="shared" si="2"/>
        <v>2269.48</v>
      </c>
      <c r="G110" s="10">
        <f t="shared" si="3"/>
        <v>6.3312552759652767E-5</v>
      </c>
    </row>
    <row r="111" spans="2:7" ht="14.25" thickTop="1" thickBot="1" x14ac:dyDescent="0.25">
      <c r="B111" s="45"/>
      <c r="C111" s="37" t="s">
        <v>76</v>
      </c>
      <c r="D111" s="48">
        <v>39653.879999999997</v>
      </c>
      <c r="E111" s="49">
        <v>9263.7900000000009</v>
      </c>
      <c r="F111" s="57">
        <f t="shared" si="2"/>
        <v>48917.67</v>
      </c>
      <c r="G111" s="10">
        <f t="shared" si="3"/>
        <v>1.3646749752164739E-3</v>
      </c>
    </row>
    <row r="112" spans="2:7" ht="14.25" thickTop="1" thickBot="1" x14ac:dyDescent="0.25">
      <c r="B112" s="45"/>
      <c r="C112" s="37" t="s">
        <v>105</v>
      </c>
      <c r="D112" s="48">
        <v>95571.8</v>
      </c>
      <c r="E112" s="49"/>
      <c r="F112" s="57">
        <f t="shared" si="2"/>
        <v>95571.8</v>
      </c>
      <c r="G112" s="10">
        <f t="shared" si="3"/>
        <v>2.6662031081282861E-3</v>
      </c>
    </row>
    <row r="113" spans="2:7" ht="14.25" thickTop="1" thickBot="1" x14ac:dyDescent="0.25">
      <c r="B113" s="45"/>
      <c r="C113" s="37" t="s">
        <v>132</v>
      </c>
      <c r="D113" s="48">
        <v>3937.74</v>
      </c>
      <c r="E113" s="49"/>
      <c r="F113" s="57">
        <f t="shared" si="2"/>
        <v>3937.74</v>
      </c>
      <c r="G113" s="10">
        <f t="shared" si="3"/>
        <v>1.0985264091500921E-4</v>
      </c>
    </row>
    <row r="114" spans="2:7" ht="14.25" thickTop="1" thickBot="1" x14ac:dyDescent="0.25">
      <c r="B114" s="45"/>
      <c r="C114" s="37" t="s">
        <v>133</v>
      </c>
      <c r="D114" s="48">
        <v>66042.720000000001</v>
      </c>
      <c r="E114" s="49"/>
      <c r="F114" s="57">
        <f t="shared" si="2"/>
        <v>66042.720000000001</v>
      </c>
      <c r="G114" s="10">
        <f t="shared" si="3"/>
        <v>1.8424190538762074E-3</v>
      </c>
    </row>
    <row r="115" spans="2:7" ht="14.25" thickTop="1" thickBot="1" x14ac:dyDescent="0.25">
      <c r="B115" s="45"/>
      <c r="C115" s="37" t="s">
        <v>77</v>
      </c>
      <c r="D115" s="48">
        <v>2408.63</v>
      </c>
      <c r="E115" s="49"/>
      <c r="F115" s="57">
        <f t="shared" si="2"/>
        <v>2408.63</v>
      </c>
      <c r="G115" s="10">
        <f t="shared" si="3"/>
        <v>6.719447360341684E-5</v>
      </c>
    </row>
    <row r="116" spans="2:7" ht="14.25" thickTop="1" thickBot="1" x14ac:dyDescent="0.25">
      <c r="B116" s="45"/>
      <c r="C116" s="37" t="s">
        <v>141</v>
      </c>
      <c r="D116" s="48">
        <v>2108.56</v>
      </c>
      <c r="E116" s="49"/>
      <c r="F116" s="57">
        <f t="shared" si="2"/>
        <v>2108.56</v>
      </c>
      <c r="G116" s="10">
        <f t="shared" si="3"/>
        <v>5.8823305888086008E-5</v>
      </c>
    </row>
    <row r="117" spans="2:7" ht="14.25" thickTop="1" thickBot="1" x14ac:dyDescent="0.25">
      <c r="B117" s="45"/>
      <c r="C117" s="37" t="s">
        <v>227</v>
      </c>
      <c r="D117" s="48">
        <v>3720</v>
      </c>
      <c r="E117" s="49"/>
      <c r="F117" s="57">
        <f t="shared" si="2"/>
        <v>3720</v>
      </c>
      <c r="G117" s="10">
        <f t="shared" si="3"/>
        <v>1.0377826474166255E-4</v>
      </c>
    </row>
    <row r="118" spans="2:7" ht="14.25" thickTop="1" thickBot="1" x14ac:dyDescent="0.25">
      <c r="B118" s="45"/>
      <c r="C118" s="37" t="s">
        <v>78</v>
      </c>
      <c r="D118" s="48">
        <v>2038.95</v>
      </c>
      <c r="E118" s="49"/>
      <c r="F118" s="57">
        <f t="shared" si="2"/>
        <v>2038.95</v>
      </c>
      <c r="G118" s="10">
        <f t="shared" si="3"/>
        <v>5.6881369057799152E-5</v>
      </c>
    </row>
    <row r="119" spans="2:7" ht="14.25" thickTop="1" thickBot="1" x14ac:dyDescent="0.25">
      <c r="B119" s="45"/>
      <c r="C119" s="37" t="s">
        <v>226</v>
      </c>
      <c r="D119" s="48">
        <v>64171.08</v>
      </c>
      <c r="E119" s="49"/>
      <c r="F119" s="57">
        <f t="shared" si="2"/>
        <v>64171.08</v>
      </c>
      <c r="G119" s="10">
        <f t="shared" si="3"/>
        <v>1.7902051959673136E-3</v>
      </c>
    </row>
    <row r="120" spans="2:7" ht="14.25" thickTop="1" thickBot="1" x14ac:dyDescent="0.25">
      <c r="B120" s="45"/>
      <c r="C120" s="37" t="s">
        <v>230</v>
      </c>
      <c r="D120" s="48">
        <v>59047.21</v>
      </c>
      <c r="E120" s="49"/>
      <c r="F120" s="57">
        <f t="shared" si="2"/>
        <v>59047.21</v>
      </c>
      <c r="G120" s="10">
        <f t="shared" si="3"/>
        <v>1.6472626321603612E-3</v>
      </c>
    </row>
    <row r="121" spans="2:7" ht="14.25" thickTop="1" thickBot="1" x14ac:dyDescent="0.25">
      <c r="B121" s="45"/>
      <c r="C121" s="37" t="s">
        <v>79</v>
      </c>
      <c r="D121" s="48">
        <v>9391.2000000000007</v>
      </c>
      <c r="E121" s="49"/>
      <c r="F121" s="57">
        <f t="shared" si="2"/>
        <v>9391.2000000000007</v>
      </c>
      <c r="G121" s="10">
        <f t="shared" si="3"/>
        <v>2.6198990318330681E-4</v>
      </c>
    </row>
    <row r="122" spans="2:7" ht="14.25" thickTop="1" thickBot="1" x14ac:dyDescent="0.25">
      <c r="B122" s="45"/>
      <c r="C122" s="37" t="s">
        <v>57</v>
      </c>
      <c r="D122" s="48"/>
      <c r="E122" s="49">
        <v>627.76</v>
      </c>
      <c r="F122" s="57">
        <f t="shared" si="2"/>
        <v>627.76</v>
      </c>
      <c r="G122" s="10">
        <f t="shared" si="3"/>
        <v>1.7512861148985506E-5</v>
      </c>
    </row>
    <row r="123" spans="2:7" ht="14.25" customHeight="1" thickTop="1" thickBot="1" x14ac:dyDescent="0.25">
      <c r="B123" s="45"/>
      <c r="C123" s="37" t="s">
        <v>66</v>
      </c>
      <c r="D123" s="48">
        <v>17950.650000000001</v>
      </c>
      <c r="E123" s="49">
        <v>13905.72</v>
      </c>
      <c r="F123" s="57">
        <f t="shared" si="2"/>
        <v>31856.370000000003</v>
      </c>
      <c r="G123" s="10">
        <f t="shared" si="3"/>
        <v>8.8870935472267648E-4</v>
      </c>
    </row>
    <row r="124" spans="2:7" ht="14.25" thickTop="1" thickBot="1" x14ac:dyDescent="0.25">
      <c r="B124" s="45"/>
      <c r="C124" s="37" t="s">
        <v>72</v>
      </c>
      <c r="D124" s="48">
        <v>1350</v>
      </c>
      <c r="E124" s="49"/>
      <c r="F124" s="57">
        <f t="shared" si="2"/>
        <v>1350</v>
      </c>
      <c r="G124" s="10">
        <f t="shared" si="3"/>
        <v>3.766146704334528E-5</v>
      </c>
    </row>
    <row r="125" spans="2:7" ht="14.25" thickTop="1" thickBot="1" x14ac:dyDescent="0.25">
      <c r="B125" s="45"/>
      <c r="C125" s="37" t="s">
        <v>73</v>
      </c>
      <c r="D125" s="48">
        <v>7193.59</v>
      </c>
      <c r="E125" s="49">
        <v>345.08</v>
      </c>
      <c r="F125" s="57">
        <f t="shared" si="2"/>
        <v>7538.67</v>
      </c>
      <c r="G125" s="10">
        <f t="shared" si="3"/>
        <v>2.103091642634487E-4</v>
      </c>
    </row>
    <row r="126" spans="2:7" ht="14.25" thickTop="1" thickBot="1" x14ac:dyDescent="0.25">
      <c r="B126" s="45"/>
      <c r="C126" s="37" t="s">
        <v>140</v>
      </c>
      <c r="D126" s="48">
        <v>95.06</v>
      </c>
      <c r="E126" s="49"/>
      <c r="F126" s="57">
        <f t="shared" si="2"/>
        <v>95.06</v>
      </c>
      <c r="G126" s="10">
        <f t="shared" si="3"/>
        <v>2.651925227511409E-6</v>
      </c>
    </row>
    <row r="127" spans="2:7" ht="14.25" thickTop="1" thickBot="1" x14ac:dyDescent="0.25">
      <c r="B127" s="45"/>
      <c r="C127" s="37" t="s">
        <v>74</v>
      </c>
      <c r="D127" s="48">
        <v>83.43</v>
      </c>
      <c r="E127" s="49"/>
      <c r="F127" s="57">
        <f t="shared" si="2"/>
        <v>83.43</v>
      </c>
      <c r="G127" s="10">
        <f t="shared" si="3"/>
        <v>2.3274786632787382E-6</v>
      </c>
    </row>
    <row r="128" spans="2:7" ht="14.25" thickTop="1" thickBot="1" x14ac:dyDescent="0.25">
      <c r="B128" s="45"/>
      <c r="C128" s="37" t="s">
        <v>144</v>
      </c>
      <c r="D128" s="48">
        <v>830.95</v>
      </c>
      <c r="E128" s="49"/>
      <c r="F128" s="57">
        <f t="shared" si="2"/>
        <v>830.95</v>
      </c>
      <c r="G128" s="10">
        <f t="shared" si="3"/>
        <v>2.3181330399753896E-5</v>
      </c>
    </row>
    <row r="129" spans="2:7" ht="22.5" thickTop="1" thickBot="1" x14ac:dyDescent="0.25">
      <c r="B129" s="37" t="s">
        <v>80</v>
      </c>
      <c r="C129" s="37" t="s">
        <v>81</v>
      </c>
      <c r="D129" s="48">
        <v>126929.81</v>
      </c>
      <c r="E129" s="49"/>
      <c r="F129" s="57">
        <f t="shared" si="2"/>
        <v>126929.81</v>
      </c>
      <c r="G129" s="10">
        <f t="shared" si="3"/>
        <v>3.5410095230615389E-3</v>
      </c>
    </row>
    <row r="130" spans="2:7" ht="14.25" thickTop="1" thickBot="1" x14ac:dyDescent="0.25">
      <c r="B130" s="45" t="s">
        <v>82</v>
      </c>
      <c r="C130" s="37" t="s">
        <v>5</v>
      </c>
      <c r="D130" s="48">
        <v>4062555.65</v>
      </c>
      <c r="E130" s="49"/>
      <c r="F130" s="8">
        <f t="shared" si="2"/>
        <v>4062555.65</v>
      </c>
      <c r="G130" s="10">
        <f t="shared" si="3"/>
        <v>0.11333467090683788</v>
      </c>
    </row>
    <row r="131" spans="2:7" ht="14.25" thickTop="1" thickBot="1" x14ac:dyDescent="0.25">
      <c r="B131" s="45"/>
      <c r="C131" s="37" t="s">
        <v>9</v>
      </c>
      <c r="D131" s="48">
        <v>34476</v>
      </c>
      <c r="E131" s="49"/>
      <c r="F131" s="57">
        <f t="shared" si="2"/>
        <v>34476</v>
      </c>
      <c r="G131" s="10">
        <f t="shared" si="3"/>
        <v>9.6179017613805316E-4</v>
      </c>
    </row>
    <row r="132" spans="2:7" ht="14.25" thickTop="1" thickBot="1" x14ac:dyDescent="0.25">
      <c r="B132" s="45"/>
      <c r="C132" s="37" t="s">
        <v>11</v>
      </c>
      <c r="D132" s="48">
        <v>133673.59</v>
      </c>
      <c r="E132" s="49">
        <v>195002.43</v>
      </c>
      <c r="F132" s="57">
        <f t="shared" si="2"/>
        <v>328676.02</v>
      </c>
      <c r="G132" s="10">
        <f t="shared" si="3"/>
        <v>9.169200811235477E-3</v>
      </c>
    </row>
    <row r="133" spans="2:7" ht="14.25" thickTop="1" thickBot="1" x14ac:dyDescent="0.25">
      <c r="B133" s="45"/>
      <c r="C133" s="37" t="s">
        <v>13</v>
      </c>
      <c r="D133" s="48"/>
      <c r="E133" s="49">
        <v>3736.5</v>
      </c>
      <c r="F133" s="57">
        <f t="shared" ref="F133:F150" si="4">SUM(D133,E133)</f>
        <v>3736.5</v>
      </c>
      <c r="G133" s="10">
        <f t="shared" ref="G133:G159" si="5">F133/$F$160</f>
        <v>1.0423857156108121E-4</v>
      </c>
    </row>
    <row r="134" spans="2:7" ht="14.25" thickTop="1" thickBot="1" x14ac:dyDescent="0.25">
      <c r="B134" s="45"/>
      <c r="C134" s="37" t="s">
        <v>14</v>
      </c>
      <c r="D134" s="48"/>
      <c r="E134" s="49">
        <v>3561.26</v>
      </c>
      <c r="F134" s="57">
        <f t="shared" si="4"/>
        <v>3561.26</v>
      </c>
      <c r="G134" s="10">
        <f t="shared" si="5"/>
        <v>9.9349834165025046E-5</v>
      </c>
    </row>
    <row r="135" spans="2:7" ht="14.25" thickTop="1" thickBot="1" x14ac:dyDescent="0.25">
      <c r="B135" s="45"/>
      <c r="C135" s="37" t="s">
        <v>17</v>
      </c>
      <c r="D135" s="48"/>
      <c r="E135" s="49">
        <v>5976</v>
      </c>
      <c r="F135" s="57">
        <f t="shared" si="4"/>
        <v>5976</v>
      </c>
      <c r="G135" s="10">
        <f t="shared" si="5"/>
        <v>1.6671476077854177E-4</v>
      </c>
    </row>
    <row r="136" spans="2:7" ht="14.25" thickTop="1" thickBot="1" x14ac:dyDescent="0.25">
      <c r="B136" s="45"/>
      <c r="C136" s="37" t="s">
        <v>19</v>
      </c>
      <c r="D136" s="48">
        <v>2206</v>
      </c>
      <c r="E136" s="49"/>
      <c r="F136" s="57">
        <f t="shared" si="4"/>
        <v>2206</v>
      </c>
      <c r="G136" s="10">
        <f t="shared" si="5"/>
        <v>6.1541626887125691E-5</v>
      </c>
    </row>
    <row r="137" spans="2:7" ht="14.25" thickTop="1" thickBot="1" x14ac:dyDescent="0.25">
      <c r="B137" s="45"/>
      <c r="C137" s="37" t="s">
        <v>21</v>
      </c>
      <c r="D137" s="48">
        <v>139.96</v>
      </c>
      <c r="E137" s="49">
        <v>3031.9</v>
      </c>
      <c r="F137" s="57">
        <f t="shared" si="4"/>
        <v>3171.86</v>
      </c>
      <c r="G137" s="10">
        <f t="shared" si="5"/>
        <v>8.8486593226744562E-5</v>
      </c>
    </row>
    <row r="138" spans="2:7" ht="14.25" thickTop="1" thickBot="1" x14ac:dyDescent="0.25">
      <c r="B138" s="45"/>
      <c r="C138" s="37" t="s">
        <v>22</v>
      </c>
      <c r="D138" s="48">
        <v>1849</v>
      </c>
      <c r="E138" s="49">
        <v>457.85</v>
      </c>
      <c r="F138" s="57">
        <f t="shared" si="4"/>
        <v>2306.85</v>
      </c>
      <c r="G138" s="10">
        <f t="shared" si="5"/>
        <v>6.4355077962178559E-5</v>
      </c>
    </row>
    <row r="139" spans="2:7" ht="14.25" thickTop="1" thickBot="1" x14ac:dyDescent="0.25">
      <c r="B139" s="45"/>
      <c r="C139" s="37" t="s">
        <v>23</v>
      </c>
      <c r="D139" s="48">
        <v>8977.75</v>
      </c>
      <c r="E139" s="49">
        <v>480</v>
      </c>
      <c r="F139" s="6">
        <f t="shared" si="4"/>
        <v>9457.75</v>
      </c>
      <c r="G139" s="10">
        <f t="shared" si="5"/>
        <v>2.6384647402162873E-4</v>
      </c>
    </row>
    <row r="140" spans="2:7" ht="14.25" thickTop="1" thickBot="1" x14ac:dyDescent="0.25">
      <c r="B140" s="45"/>
      <c r="C140" s="37" t="s">
        <v>24</v>
      </c>
      <c r="D140" s="48"/>
      <c r="E140" s="49">
        <v>14237.9</v>
      </c>
      <c r="F140" s="6">
        <f t="shared" si="4"/>
        <v>14237.9</v>
      </c>
      <c r="G140" s="10">
        <f t="shared" si="5"/>
        <v>3.9720014934551534E-4</v>
      </c>
    </row>
    <row r="141" spans="2:7" ht="14.25" thickTop="1" thickBot="1" x14ac:dyDescent="0.25">
      <c r="B141" s="45"/>
      <c r="C141" s="37" t="s">
        <v>25</v>
      </c>
      <c r="D141" s="48">
        <v>6800</v>
      </c>
      <c r="E141" s="49"/>
      <c r="F141" s="6">
        <f t="shared" si="4"/>
        <v>6800</v>
      </c>
      <c r="G141" s="10">
        <f t="shared" si="5"/>
        <v>1.8970220436647991E-4</v>
      </c>
    </row>
    <row r="142" spans="2:7" ht="14.25" thickTop="1" thickBot="1" x14ac:dyDescent="0.25">
      <c r="B142" s="45"/>
      <c r="C142" s="37" t="s">
        <v>27</v>
      </c>
      <c r="D142" s="48"/>
      <c r="E142" s="49">
        <v>1334.75</v>
      </c>
      <c r="F142" s="6">
        <f t="shared" si="4"/>
        <v>1334.75</v>
      </c>
      <c r="G142" s="10">
        <f t="shared" si="5"/>
        <v>3.723603195267045E-5</v>
      </c>
    </row>
    <row r="143" spans="2:7" ht="14.25" thickTop="1" thickBot="1" x14ac:dyDescent="0.25">
      <c r="B143" s="45"/>
      <c r="C143" s="37" t="s">
        <v>29</v>
      </c>
      <c r="D143" s="48">
        <v>1040</v>
      </c>
      <c r="E143" s="49">
        <v>2325.1799999999998</v>
      </c>
      <c r="F143" s="6">
        <f t="shared" si="4"/>
        <v>3365.18</v>
      </c>
      <c r="G143" s="10">
        <f t="shared" si="5"/>
        <v>9.38797153073516E-5</v>
      </c>
    </row>
    <row r="144" spans="2:7" ht="14.25" thickTop="1" thickBot="1" x14ac:dyDescent="0.25">
      <c r="B144" s="45"/>
      <c r="C144" s="37" t="s">
        <v>30</v>
      </c>
      <c r="D144" s="48"/>
      <c r="E144" s="49">
        <v>2702.43</v>
      </c>
      <c r="F144" s="6">
        <f t="shared" si="4"/>
        <v>2702.43</v>
      </c>
      <c r="G144" s="10">
        <f t="shared" si="5"/>
        <v>7.5390724727368566E-5</v>
      </c>
    </row>
    <row r="145" spans="2:7" ht="14.25" thickTop="1" thickBot="1" x14ac:dyDescent="0.25">
      <c r="B145" s="45"/>
      <c r="C145" s="37" t="s">
        <v>40</v>
      </c>
      <c r="D145" s="48">
        <v>570359.93999999994</v>
      </c>
      <c r="E145" s="49">
        <v>32007.45</v>
      </c>
      <c r="F145" s="6">
        <f t="shared" si="4"/>
        <v>602367.3899999999</v>
      </c>
      <c r="G145" s="10">
        <f t="shared" si="5"/>
        <v>1.6804473782571043E-2</v>
      </c>
    </row>
    <row r="146" spans="2:7" ht="14.25" thickTop="1" thickBot="1" x14ac:dyDescent="0.25">
      <c r="B146" s="45"/>
      <c r="C146" s="37" t="s">
        <v>41</v>
      </c>
      <c r="D146" s="48">
        <v>122167.71</v>
      </c>
      <c r="E146" s="49"/>
      <c r="F146" s="6">
        <f t="shared" si="4"/>
        <v>122167.71</v>
      </c>
      <c r="G146" s="10">
        <f t="shared" si="5"/>
        <v>3.4081593955007138E-3</v>
      </c>
    </row>
    <row r="147" spans="2:7" ht="14.25" thickTop="1" thickBot="1" x14ac:dyDescent="0.25">
      <c r="B147" s="45"/>
      <c r="C147" s="37" t="s">
        <v>42</v>
      </c>
      <c r="D147" s="48">
        <v>267879.63</v>
      </c>
      <c r="E147" s="49">
        <v>45144.72</v>
      </c>
      <c r="F147" s="6">
        <f t="shared" si="4"/>
        <v>313024.34999999998</v>
      </c>
      <c r="G147" s="10">
        <f t="shared" si="5"/>
        <v>8.73256017873302E-3</v>
      </c>
    </row>
    <row r="148" spans="2:7" ht="14.25" thickTop="1" thickBot="1" x14ac:dyDescent="0.25">
      <c r="B148" s="45"/>
      <c r="C148" s="37" t="s">
        <v>83</v>
      </c>
      <c r="D148" s="48">
        <v>552258.11</v>
      </c>
      <c r="E148" s="49">
        <v>373927.85</v>
      </c>
      <c r="F148" s="6">
        <f t="shared" si="4"/>
        <v>926185.96</v>
      </c>
      <c r="G148" s="10">
        <f t="shared" si="5"/>
        <v>2.5838164450777114E-2</v>
      </c>
    </row>
    <row r="149" spans="2:7" ht="14.25" customHeight="1" thickTop="1" thickBot="1" x14ac:dyDescent="0.25">
      <c r="B149" s="45"/>
      <c r="C149" s="37" t="s">
        <v>48</v>
      </c>
      <c r="D149" s="48">
        <v>163398.42000000001</v>
      </c>
      <c r="E149" s="49">
        <v>704114.82</v>
      </c>
      <c r="F149" s="6">
        <f t="shared" si="4"/>
        <v>867513.24</v>
      </c>
      <c r="G149" s="10">
        <f t="shared" si="5"/>
        <v>2.4201349109574579E-2</v>
      </c>
    </row>
    <row r="150" spans="2:7" ht="14.25" thickTop="1" thickBot="1" x14ac:dyDescent="0.25">
      <c r="B150" s="45"/>
      <c r="C150" s="37" t="s">
        <v>54</v>
      </c>
      <c r="D150" s="48">
        <v>99973.88</v>
      </c>
      <c r="E150" s="49">
        <v>238625.36</v>
      </c>
      <c r="F150" s="6">
        <f t="shared" si="4"/>
        <v>338599.24</v>
      </c>
      <c r="G150" s="10">
        <f t="shared" si="5"/>
        <v>9.4460326801198199E-3</v>
      </c>
    </row>
    <row r="151" spans="2:7" ht="14.25" thickTop="1" thickBot="1" x14ac:dyDescent="0.25">
      <c r="B151" s="45"/>
      <c r="C151" s="37" t="s">
        <v>55</v>
      </c>
      <c r="D151" s="48">
        <v>126846</v>
      </c>
      <c r="E151" s="49">
        <v>153080.68</v>
      </c>
      <c r="F151" s="6">
        <f t="shared" ref="F151:F159" si="6">SUM(D151,E151)</f>
        <v>279926.68</v>
      </c>
      <c r="G151" s="10">
        <f t="shared" si="5"/>
        <v>7.8092218024985623E-3</v>
      </c>
    </row>
    <row r="152" spans="2:7" ht="14.25" thickTop="1" thickBot="1" x14ac:dyDescent="0.25">
      <c r="B152" s="45"/>
      <c r="C152" s="37" t="s">
        <v>56</v>
      </c>
      <c r="D152" s="48">
        <v>54564.3</v>
      </c>
      <c r="E152" s="49">
        <v>53142.67</v>
      </c>
      <c r="F152" s="6">
        <f t="shared" si="6"/>
        <v>107706.97</v>
      </c>
      <c r="G152" s="10">
        <f t="shared" si="5"/>
        <v>3.0047425933285767E-3</v>
      </c>
    </row>
    <row r="153" spans="2:7" ht="14.25" thickTop="1" thickBot="1" x14ac:dyDescent="0.25">
      <c r="B153" s="45"/>
      <c r="C153" s="37" t="s">
        <v>84</v>
      </c>
      <c r="D153" s="48">
        <v>47148.6</v>
      </c>
      <c r="E153" s="49">
        <v>85024.06</v>
      </c>
      <c r="F153" s="6">
        <f t="shared" si="6"/>
        <v>132172.66</v>
      </c>
      <c r="G153" s="10">
        <f t="shared" si="5"/>
        <v>3.6872713174972449E-3</v>
      </c>
    </row>
    <row r="154" spans="2:7" ht="14.25" thickTop="1" thickBot="1" x14ac:dyDescent="0.25">
      <c r="B154" s="45"/>
      <c r="C154" s="37" t="s">
        <v>85</v>
      </c>
      <c r="D154" s="48">
        <v>21785.91</v>
      </c>
      <c r="E154" s="49">
        <v>6211.59</v>
      </c>
      <c r="F154" s="6">
        <f t="shared" si="6"/>
        <v>27997.5</v>
      </c>
      <c r="G154" s="10">
        <f t="shared" si="5"/>
        <v>7.8105698040448841E-4</v>
      </c>
    </row>
    <row r="155" spans="2:7" ht="14.25" thickTop="1" thickBot="1" x14ac:dyDescent="0.25">
      <c r="B155" s="45"/>
      <c r="C155" s="37" t="s">
        <v>39</v>
      </c>
      <c r="D155" s="48">
        <v>454727.49</v>
      </c>
      <c r="E155" s="49">
        <v>148820.04999999999</v>
      </c>
      <c r="F155" s="6">
        <f t="shared" si="6"/>
        <v>603547.54</v>
      </c>
      <c r="G155" s="10">
        <f t="shared" si="5"/>
        <v>1.6837396879112679E-2</v>
      </c>
    </row>
    <row r="156" spans="2:7" ht="14.25" thickTop="1" thickBot="1" x14ac:dyDescent="0.25">
      <c r="B156" s="45"/>
      <c r="C156" s="37" t="s">
        <v>140</v>
      </c>
      <c r="D156" s="48">
        <v>13.61</v>
      </c>
      <c r="E156" s="49"/>
      <c r="F156" s="6">
        <f t="shared" si="6"/>
        <v>13.61</v>
      </c>
      <c r="G156" s="10">
        <f t="shared" si="5"/>
        <v>3.7968338256291052E-7</v>
      </c>
    </row>
    <row r="157" spans="2:7" ht="14.25" thickTop="1" thickBot="1" x14ac:dyDescent="0.25">
      <c r="B157" s="45"/>
      <c r="C157" s="37" t="s">
        <v>74</v>
      </c>
      <c r="D157" s="48">
        <v>3.71</v>
      </c>
      <c r="E157" s="49"/>
      <c r="F157" s="6">
        <f t="shared" si="6"/>
        <v>3.71</v>
      </c>
      <c r="G157" s="10">
        <f t="shared" si="5"/>
        <v>1.0349929091171184E-7</v>
      </c>
    </row>
    <row r="158" spans="2:7" ht="14.25" thickTop="1" thickBot="1" x14ac:dyDescent="0.25">
      <c r="B158" s="45" t="s">
        <v>86</v>
      </c>
      <c r="C158" s="37" t="s">
        <v>5</v>
      </c>
      <c r="D158" s="48">
        <v>207013</v>
      </c>
      <c r="E158" s="49"/>
      <c r="F158" s="6">
        <f t="shared" si="6"/>
        <v>207013</v>
      </c>
      <c r="G158" s="10">
        <f t="shared" si="5"/>
        <v>5.7751209459585449E-3</v>
      </c>
    </row>
    <row r="159" spans="2:7" ht="14.25" thickTop="1" thickBot="1" x14ac:dyDescent="0.25">
      <c r="B159" s="45"/>
      <c r="C159" s="37" t="s">
        <v>38</v>
      </c>
      <c r="D159" s="48"/>
      <c r="E159" s="49">
        <v>16537</v>
      </c>
      <c r="F159" s="6">
        <f t="shared" si="6"/>
        <v>16537</v>
      </c>
      <c r="G159" s="10">
        <f t="shared" si="5"/>
        <v>4.6133902258948211E-4</v>
      </c>
    </row>
    <row r="160" spans="2:7" ht="13.5" thickTop="1" x14ac:dyDescent="0.2">
      <c r="B160" s="33"/>
      <c r="C160" s="11"/>
      <c r="D160" s="53">
        <v>26843174.050000001</v>
      </c>
      <c r="E160" s="54">
        <v>9002482.1600000001</v>
      </c>
      <c r="F160" s="54">
        <f>SUM(F4:F159)</f>
        <v>35845656.210000001</v>
      </c>
      <c r="G160" s="56">
        <f>SUM(G4:G159)</f>
        <v>1</v>
      </c>
    </row>
  </sheetData>
  <mergeCells count="5">
    <mergeCell ref="B158:B159"/>
    <mergeCell ref="B1:G1"/>
    <mergeCell ref="B3"/>
    <mergeCell ref="B6:B128"/>
    <mergeCell ref="B130:B157"/>
  </mergeCells>
  <conditionalFormatting sqref="G4:G159">
    <cfRule type="cellIs" dxfId="1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showGridLines="0" zoomScale="80" zoomScaleNormal="80" workbookViewId="0">
      <pane ySplit="1" topLeftCell="A2" activePane="bottomLeft" state="frozen"/>
      <selection sqref="A1:G1048576"/>
      <selection pane="bottomLeft"/>
    </sheetView>
  </sheetViews>
  <sheetFormatPr defaultRowHeight="12.75" x14ac:dyDescent="0.2"/>
  <cols>
    <col min="2" max="2" width="54.28515625" style="30" customWidth="1"/>
    <col min="3" max="3" width="34.28515625" style="30" customWidth="1"/>
    <col min="4" max="4" width="65.5703125" style="5" bestFit="1" customWidth="1"/>
    <col min="5" max="5" width="23.28515625" hidden="1" customWidth="1"/>
    <col min="6" max="6" width="16.42578125" hidden="1" customWidth="1"/>
    <col min="7" max="7" width="16.28515625" bestFit="1" customWidth="1"/>
    <col min="8" max="8" width="11.7109375" customWidth="1"/>
  </cols>
  <sheetData>
    <row r="1" spans="2:8" ht="58.5" customHeight="1" x14ac:dyDescent="0.2">
      <c r="B1" s="46" t="s">
        <v>225</v>
      </c>
      <c r="C1" s="46"/>
      <c r="D1" s="46"/>
      <c r="E1" s="46"/>
      <c r="F1" s="46"/>
      <c r="G1" s="46"/>
      <c r="H1" s="46"/>
    </row>
    <row r="3" spans="2:8" ht="14.25" customHeight="1" thickBot="1" x14ac:dyDescent="0.25">
      <c r="B3" s="29" t="s">
        <v>90</v>
      </c>
      <c r="C3" s="36" t="s">
        <v>89</v>
      </c>
      <c r="D3" s="12" t="s">
        <v>87</v>
      </c>
      <c r="E3" s="23" t="s">
        <v>109</v>
      </c>
      <c r="F3" s="13" t="s">
        <v>1</v>
      </c>
      <c r="G3" s="13" t="s">
        <v>88</v>
      </c>
      <c r="H3" s="13" t="s">
        <v>91</v>
      </c>
    </row>
    <row r="4" spans="2:8" ht="14.25" customHeight="1" thickTop="1" thickBot="1" x14ac:dyDescent="0.25">
      <c r="B4" s="45" t="s">
        <v>145</v>
      </c>
      <c r="C4" s="45" t="s">
        <v>146</v>
      </c>
      <c r="D4" s="37" t="s">
        <v>147</v>
      </c>
      <c r="E4" s="49">
        <v>12638684.57</v>
      </c>
      <c r="F4" s="3"/>
      <c r="G4" s="27">
        <f>SUM(E4,F4)</f>
        <v>12638684.57</v>
      </c>
      <c r="H4" s="10">
        <f>G4/$G$56</f>
        <v>4.6804347232658715E-2</v>
      </c>
    </row>
    <row r="5" spans="2:8" ht="14.25" thickTop="1" thickBot="1" x14ac:dyDescent="0.25">
      <c r="B5" s="45"/>
      <c r="C5" s="45"/>
      <c r="D5" s="37" t="s">
        <v>148</v>
      </c>
      <c r="E5" s="49">
        <v>1201630.2</v>
      </c>
      <c r="F5" s="3"/>
      <c r="G5" s="27">
        <f t="shared" ref="G5:G54" si="0">SUM(E5,F5)</f>
        <v>1201630.2</v>
      </c>
      <c r="H5" s="10">
        <f t="shared" ref="H5:H55" si="1">G5/$G$56</f>
        <v>4.4499502155111647E-3</v>
      </c>
    </row>
    <row r="6" spans="2:8" ht="14.25" thickTop="1" thickBot="1" x14ac:dyDescent="0.25">
      <c r="B6" s="45"/>
      <c r="C6" s="45"/>
      <c r="D6" s="37" t="s">
        <v>149</v>
      </c>
      <c r="E6" s="49">
        <v>820885.56</v>
      </c>
      <c r="F6" s="3"/>
      <c r="G6" s="27">
        <f t="shared" si="0"/>
        <v>820885.56</v>
      </c>
      <c r="H6" s="10">
        <f t="shared" si="1"/>
        <v>3.0399534520953318E-3</v>
      </c>
    </row>
    <row r="7" spans="2:8" ht="14.25" thickTop="1" thickBot="1" x14ac:dyDescent="0.25">
      <c r="B7" s="45"/>
      <c r="C7" s="45"/>
      <c r="D7" s="37" t="s">
        <v>150</v>
      </c>
      <c r="E7" s="49">
        <v>119991.09</v>
      </c>
      <c r="F7" s="3"/>
      <c r="G7" s="27">
        <f t="shared" si="0"/>
        <v>119991.09</v>
      </c>
      <c r="H7" s="10">
        <f t="shared" si="1"/>
        <v>4.4435831989319142E-4</v>
      </c>
    </row>
    <row r="8" spans="2:8" ht="14.25" thickTop="1" thickBot="1" x14ac:dyDescent="0.25">
      <c r="B8" s="45"/>
      <c r="C8" s="45"/>
      <c r="D8" s="37" t="s">
        <v>151</v>
      </c>
      <c r="E8" s="49">
        <v>16337.04</v>
      </c>
      <c r="F8" s="3"/>
      <c r="G8" s="27">
        <f t="shared" si="0"/>
        <v>16337.04</v>
      </c>
      <c r="H8" s="10">
        <f t="shared" si="1"/>
        <v>6.0500322535847158E-5</v>
      </c>
    </row>
    <row r="9" spans="2:8" ht="14.25" thickTop="1" thickBot="1" x14ac:dyDescent="0.25">
      <c r="B9" s="45"/>
      <c r="C9" s="45"/>
      <c r="D9" s="37" t="s">
        <v>152</v>
      </c>
      <c r="E9" s="49">
        <v>2055261.04</v>
      </c>
      <c r="F9" s="3"/>
      <c r="G9" s="27">
        <f t="shared" si="0"/>
        <v>2055261.04</v>
      </c>
      <c r="H9" s="10">
        <f t="shared" si="1"/>
        <v>7.6111679848589872E-3</v>
      </c>
    </row>
    <row r="10" spans="2:8" ht="14.25" thickTop="1" thickBot="1" x14ac:dyDescent="0.25">
      <c r="B10" s="45"/>
      <c r="C10" s="45"/>
      <c r="D10" s="37" t="s">
        <v>153</v>
      </c>
      <c r="E10" s="49">
        <v>170137.77</v>
      </c>
      <c r="F10" s="3"/>
      <c r="G10" s="27">
        <f t="shared" si="0"/>
        <v>170137.77</v>
      </c>
      <c r="H10" s="10">
        <f t="shared" si="1"/>
        <v>6.3006456252355264E-4</v>
      </c>
    </row>
    <row r="11" spans="2:8" ht="14.25" thickTop="1" thickBot="1" x14ac:dyDescent="0.25">
      <c r="B11" s="45"/>
      <c r="C11" s="45"/>
      <c r="D11" s="37" t="s">
        <v>154</v>
      </c>
      <c r="E11" s="49">
        <v>39769.72</v>
      </c>
      <c r="F11" s="3"/>
      <c r="G11" s="27">
        <f t="shared" si="0"/>
        <v>39769.72</v>
      </c>
      <c r="H11" s="10">
        <f t="shared" si="1"/>
        <v>1.472776517141619E-4</v>
      </c>
    </row>
    <row r="12" spans="2:8" ht="14.25" thickTop="1" thickBot="1" x14ac:dyDescent="0.25">
      <c r="B12" s="45"/>
      <c r="C12" s="45"/>
      <c r="D12" s="37" t="s">
        <v>155</v>
      </c>
      <c r="E12" s="49">
        <v>402469.48</v>
      </c>
      <c r="F12" s="3"/>
      <c r="G12" s="27">
        <f t="shared" si="0"/>
        <v>402469.48</v>
      </c>
      <c r="H12" s="10">
        <f t="shared" si="1"/>
        <v>1.4904495153855708E-3</v>
      </c>
    </row>
    <row r="13" spans="2:8" ht="14.25" thickTop="1" thickBot="1" x14ac:dyDescent="0.25">
      <c r="B13" s="45"/>
      <c r="C13" s="45"/>
      <c r="D13" s="37" t="s">
        <v>156</v>
      </c>
      <c r="E13" s="49">
        <v>1473.84</v>
      </c>
      <c r="F13" s="3"/>
      <c r="G13" s="27">
        <f t="shared" si="0"/>
        <v>1473.84</v>
      </c>
      <c r="H13" s="10">
        <f t="shared" si="1"/>
        <v>5.4580141424782559E-6</v>
      </c>
    </row>
    <row r="14" spans="2:8" ht="22.5" thickTop="1" thickBot="1" x14ac:dyDescent="0.25">
      <c r="B14" s="37" t="s">
        <v>157</v>
      </c>
      <c r="C14" s="37" t="s">
        <v>146</v>
      </c>
      <c r="D14" s="37" t="s">
        <v>158</v>
      </c>
      <c r="E14" s="49">
        <v>39184305.060000002</v>
      </c>
      <c r="F14" s="3"/>
      <c r="G14" s="7">
        <f t="shared" si="0"/>
        <v>39184305.060000002</v>
      </c>
      <c r="H14" s="10">
        <f t="shared" si="1"/>
        <v>0.14510970741780813</v>
      </c>
    </row>
    <row r="15" spans="2:8" ht="22.5" thickTop="1" thickBot="1" x14ac:dyDescent="0.25">
      <c r="B15" s="37" t="s">
        <v>159</v>
      </c>
      <c r="C15" s="37" t="s">
        <v>160</v>
      </c>
      <c r="D15" s="37" t="s">
        <v>161</v>
      </c>
      <c r="E15" s="49">
        <v>2120101.1800000002</v>
      </c>
      <c r="F15" s="3"/>
      <c r="G15" s="27">
        <f t="shared" si="0"/>
        <v>2120101.1800000002</v>
      </c>
      <c r="H15" s="10">
        <f t="shared" si="1"/>
        <v>7.8512879443663093E-3</v>
      </c>
    </row>
    <row r="16" spans="2:8" ht="14.25" thickTop="1" thickBot="1" x14ac:dyDescent="0.25">
      <c r="B16" s="45" t="s">
        <v>162</v>
      </c>
      <c r="C16" s="45" t="s">
        <v>146</v>
      </c>
      <c r="D16" s="37" t="s">
        <v>163</v>
      </c>
      <c r="E16" s="49">
        <v>4527679.7300000004</v>
      </c>
      <c r="F16" s="3"/>
      <c r="G16" s="27">
        <f t="shared" si="0"/>
        <v>4527679.7300000004</v>
      </c>
      <c r="H16" s="10">
        <f t="shared" si="1"/>
        <v>1.6767179611729997E-2</v>
      </c>
    </row>
    <row r="17" spans="2:8" ht="14.25" thickTop="1" thickBot="1" x14ac:dyDescent="0.25">
      <c r="B17" s="45"/>
      <c r="C17" s="45"/>
      <c r="D17" s="37" t="s">
        <v>164</v>
      </c>
      <c r="E17" s="49">
        <v>1360.07</v>
      </c>
      <c r="F17" s="3"/>
      <c r="G17" s="27">
        <f t="shared" si="0"/>
        <v>1360.07</v>
      </c>
      <c r="H17" s="10">
        <f t="shared" si="1"/>
        <v>5.0366941423495101E-6</v>
      </c>
    </row>
    <row r="18" spans="2:8" ht="14.25" thickTop="1" thickBot="1" x14ac:dyDescent="0.25">
      <c r="B18" s="45"/>
      <c r="C18" s="45"/>
      <c r="D18" s="37" t="s">
        <v>165</v>
      </c>
      <c r="E18" s="49">
        <v>254026.3</v>
      </c>
      <c r="F18" s="3"/>
      <c r="G18" s="27">
        <f t="shared" si="0"/>
        <v>254026.3</v>
      </c>
      <c r="H18" s="10">
        <f t="shared" si="1"/>
        <v>9.4072568118752664E-4</v>
      </c>
    </row>
    <row r="19" spans="2:8" ht="14.25" thickTop="1" thickBot="1" x14ac:dyDescent="0.25">
      <c r="B19" s="45"/>
      <c r="C19" s="45"/>
      <c r="D19" s="37" t="s">
        <v>166</v>
      </c>
      <c r="E19" s="49">
        <v>377520.94</v>
      </c>
      <c r="F19" s="3"/>
      <c r="G19" s="27">
        <f t="shared" si="0"/>
        <v>377520.94</v>
      </c>
      <c r="H19" s="10">
        <f t="shared" si="1"/>
        <v>1.3980585610389765E-3</v>
      </c>
    </row>
    <row r="20" spans="2:8" ht="14.25" thickTop="1" thickBot="1" x14ac:dyDescent="0.25">
      <c r="B20" s="45"/>
      <c r="C20" s="45"/>
      <c r="D20" s="37" t="s">
        <v>167</v>
      </c>
      <c r="E20" s="49">
        <v>98995.83</v>
      </c>
      <c r="F20" s="3"/>
      <c r="G20" s="27">
        <f t="shared" si="0"/>
        <v>98995.83</v>
      </c>
      <c r="H20" s="10">
        <f t="shared" si="1"/>
        <v>3.6660739305920131E-4</v>
      </c>
    </row>
    <row r="21" spans="2:8" ht="14.25" thickTop="1" thickBot="1" x14ac:dyDescent="0.25">
      <c r="B21" s="45"/>
      <c r="C21" s="45"/>
      <c r="D21" s="37" t="s">
        <v>168</v>
      </c>
      <c r="E21" s="49">
        <v>680.3</v>
      </c>
      <c r="F21" s="3"/>
      <c r="G21" s="27">
        <f t="shared" si="0"/>
        <v>680.3</v>
      </c>
      <c r="H21" s="10">
        <f t="shared" si="1"/>
        <v>2.5193284353308075E-6</v>
      </c>
    </row>
    <row r="22" spans="2:8" ht="14.25" thickTop="1" thickBot="1" x14ac:dyDescent="0.25">
      <c r="B22" s="45"/>
      <c r="C22" s="45"/>
      <c r="D22" s="37" t="s">
        <v>169</v>
      </c>
      <c r="E22" s="49">
        <v>1153217.23</v>
      </c>
      <c r="F22" s="3"/>
      <c r="G22" s="27">
        <f t="shared" si="0"/>
        <v>1153217.23</v>
      </c>
      <c r="H22" s="10">
        <f t="shared" si="1"/>
        <v>4.2706643534505782E-3</v>
      </c>
    </row>
    <row r="23" spans="2:8" ht="14.25" thickTop="1" thickBot="1" x14ac:dyDescent="0.25">
      <c r="B23" s="45"/>
      <c r="C23" s="45"/>
      <c r="D23" s="37" t="s">
        <v>170</v>
      </c>
      <c r="E23" s="49">
        <v>89803454.629999995</v>
      </c>
      <c r="F23" s="3"/>
      <c r="G23" s="7">
        <f t="shared" si="0"/>
        <v>89803454.629999995</v>
      </c>
      <c r="H23" s="10">
        <f t="shared" si="1"/>
        <v>0.33256562816448493</v>
      </c>
    </row>
    <row r="24" spans="2:8" ht="14.25" thickTop="1" thickBot="1" x14ac:dyDescent="0.25">
      <c r="B24" s="45"/>
      <c r="C24" s="45"/>
      <c r="D24" s="37" t="s">
        <v>171</v>
      </c>
      <c r="E24" s="49">
        <v>16776.830000000002</v>
      </c>
      <c r="F24" s="3"/>
      <c r="G24" s="27">
        <f t="shared" si="0"/>
        <v>16776.830000000002</v>
      </c>
      <c r="H24" s="10">
        <f t="shared" si="1"/>
        <v>6.2128979676188384E-5</v>
      </c>
    </row>
    <row r="25" spans="2:8" ht="14.25" thickTop="1" thickBot="1" x14ac:dyDescent="0.25">
      <c r="B25" s="45"/>
      <c r="C25" s="45"/>
      <c r="D25" s="37" t="s">
        <v>172</v>
      </c>
      <c r="E25" s="49">
        <v>86110.12</v>
      </c>
      <c r="F25" s="3"/>
      <c r="G25" s="27">
        <f t="shared" si="0"/>
        <v>86110.12</v>
      </c>
      <c r="H25" s="10">
        <f t="shared" si="1"/>
        <v>3.1888824619395577E-4</v>
      </c>
    </row>
    <row r="26" spans="2:8" ht="14.25" thickTop="1" thickBot="1" x14ac:dyDescent="0.25">
      <c r="B26" s="45"/>
      <c r="C26" s="45"/>
      <c r="D26" s="37" t="s">
        <v>173</v>
      </c>
      <c r="E26" s="49">
        <v>142353.04</v>
      </c>
      <c r="F26" s="3"/>
      <c r="G26" s="27">
        <f t="shared" si="0"/>
        <v>142353.04</v>
      </c>
      <c r="H26" s="10">
        <f t="shared" si="1"/>
        <v>5.2717045645712761E-4</v>
      </c>
    </row>
    <row r="27" spans="2:8" ht="14.25" thickTop="1" thickBot="1" x14ac:dyDescent="0.25">
      <c r="B27" s="45"/>
      <c r="C27" s="45"/>
      <c r="D27" s="37" t="s">
        <v>174</v>
      </c>
      <c r="E27" s="49">
        <v>481145.03</v>
      </c>
      <c r="F27" s="3"/>
      <c r="G27" s="27">
        <f t="shared" si="0"/>
        <v>481145.03</v>
      </c>
      <c r="H27" s="10">
        <f t="shared" si="1"/>
        <v>1.7818056086977725E-3</v>
      </c>
    </row>
    <row r="28" spans="2:8" ht="14.25" thickTop="1" thickBot="1" x14ac:dyDescent="0.25">
      <c r="B28" s="45"/>
      <c r="C28" s="45"/>
      <c r="D28" s="37" t="s">
        <v>175</v>
      </c>
      <c r="E28" s="49">
        <v>29932.49</v>
      </c>
      <c r="F28" s="3"/>
      <c r="G28" s="27">
        <f t="shared" si="0"/>
        <v>29932.49</v>
      </c>
      <c r="H28" s="10">
        <f t="shared" si="1"/>
        <v>1.1084782183926952E-4</v>
      </c>
    </row>
    <row r="29" spans="2:8" ht="14.25" thickTop="1" thickBot="1" x14ac:dyDescent="0.25">
      <c r="B29" s="45"/>
      <c r="C29" s="45"/>
      <c r="D29" s="37" t="s">
        <v>176</v>
      </c>
      <c r="E29" s="49">
        <v>256060.92</v>
      </c>
      <c r="F29" s="3"/>
      <c r="G29" s="27">
        <f t="shared" si="0"/>
        <v>256060.92</v>
      </c>
      <c r="H29" s="10">
        <f t="shared" si="1"/>
        <v>9.4826041001465117E-4</v>
      </c>
    </row>
    <row r="30" spans="2:8" ht="14.25" thickTop="1" thickBot="1" x14ac:dyDescent="0.25">
      <c r="B30" s="45"/>
      <c r="C30" s="45"/>
      <c r="D30" s="37" t="s">
        <v>177</v>
      </c>
      <c r="E30" s="49">
        <v>718.44</v>
      </c>
      <c r="F30" s="3"/>
      <c r="G30" s="27">
        <f t="shared" si="0"/>
        <v>718.44</v>
      </c>
      <c r="H30" s="10">
        <f t="shared" si="1"/>
        <v>2.6605708085830746E-6</v>
      </c>
    </row>
    <row r="31" spans="2:8" ht="14.25" thickTop="1" thickBot="1" x14ac:dyDescent="0.25">
      <c r="B31" s="45"/>
      <c r="C31" s="45"/>
      <c r="D31" s="37" t="s">
        <v>178</v>
      </c>
      <c r="E31" s="49">
        <v>76130540.890000001</v>
      </c>
      <c r="F31" s="3"/>
      <c r="G31" s="7">
        <f t="shared" si="0"/>
        <v>76130540.890000001</v>
      </c>
      <c r="H31" s="10">
        <f t="shared" si="1"/>
        <v>0.28193126041642186</v>
      </c>
    </row>
    <row r="32" spans="2:8" ht="14.25" thickTop="1" thickBot="1" x14ac:dyDescent="0.25">
      <c r="B32" s="45"/>
      <c r="C32" s="45"/>
      <c r="D32" s="37" t="s">
        <v>179</v>
      </c>
      <c r="E32" s="49">
        <v>2179824.7200000002</v>
      </c>
      <c r="F32" s="3"/>
      <c r="G32" s="27">
        <f t="shared" si="0"/>
        <v>2179824.7200000002</v>
      </c>
      <c r="H32" s="10">
        <f t="shared" si="1"/>
        <v>8.0724597988137831E-3</v>
      </c>
    </row>
    <row r="33" spans="2:8" ht="14.25" thickTop="1" thickBot="1" x14ac:dyDescent="0.25">
      <c r="B33" s="45"/>
      <c r="C33" s="45"/>
      <c r="D33" s="37" t="s">
        <v>180</v>
      </c>
      <c r="E33" s="49">
        <v>4450168.5</v>
      </c>
      <c r="F33" s="3"/>
      <c r="G33" s="27">
        <f t="shared" si="0"/>
        <v>4450168.5</v>
      </c>
      <c r="H33" s="10">
        <f t="shared" si="1"/>
        <v>1.6480135299226002E-2</v>
      </c>
    </row>
    <row r="34" spans="2:8" ht="14.25" thickTop="1" thickBot="1" x14ac:dyDescent="0.25">
      <c r="B34" s="45"/>
      <c r="C34" s="45"/>
      <c r="D34" s="37" t="s">
        <v>181</v>
      </c>
      <c r="E34" s="49">
        <v>327211.73</v>
      </c>
      <c r="F34" s="3"/>
      <c r="G34" s="27">
        <f t="shared" si="0"/>
        <v>327211.73</v>
      </c>
      <c r="H34" s="10">
        <f t="shared" si="1"/>
        <v>1.2117504274037729E-3</v>
      </c>
    </row>
    <row r="35" spans="2:8" ht="14.25" thickTop="1" thickBot="1" x14ac:dyDescent="0.25">
      <c r="B35" s="45"/>
      <c r="C35" s="45"/>
      <c r="D35" s="37" t="s">
        <v>182</v>
      </c>
      <c r="E35" s="49">
        <v>14502.02</v>
      </c>
      <c r="F35" s="3"/>
      <c r="G35" s="27">
        <f t="shared" si="0"/>
        <v>14502.02</v>
      </c>
      <c r="H35" s="10">
        <f t="shared" si="1"/>
        <v>5.3704764597583543E-5</v>
      </c>
    </row>
    <row r="36" spans="2:8" ht="14.25" thickTop="1" thickBot="1" x14ac:dyDescent="0.25">
      <c r="B36" s="45"/>
      <c r="C36" s="45"/>
      <c r="D36" s="37" t="s">
        <v>183</v>
      </c>
      <c r="E36" s="49">
        <v>14171857.85</v>
      </c>
      <c r="F36" s="3"/>
      <c r="G36" s="7">
        <f t="shared" si="0"/>
        <v>14171857.85</v>
      </c>
      <c r="H36" s="10">
        <f t="shared" si="1"/>
        <v>5.2482087994959764E-2</v>
      </c>
    </row>
    <row r="37" spans="2:8" ht="14.25" thickTop="1" thickBot="1" x14ac:dyDescent="0.25">
      <c r="B37" s="45"/>
      <c r="C37" s="45"/>
      <c r="D37" s="37" t="s">
        <v>184</v>
      </c>
      <c r="E37" s="49">
        <v>5226554.1900000004</v>
      </c>
      <c r="F37" s="3"/>
      <c r="G37" s="27">
        <f t="shared" si="0"/>
        <v>5226554.1900000004</v>
      </c>
      <c r="H37" s="10">
        <f t="shared" si="1"/>
        <v>1.9355294119747728E-2</v>
      </c>
    </row>
    <row r="38" spans="2:8" ht="14.25" thickTop="1" thickBot="1" x14ac:dyDescent="0.25">
      <c r="B38" s="45"/>
      <c r="C38" s="45"/>
      <c r="D38" s="37" t="s">
        <v>185</v>
      </c>
      <c r="E38" s="49">
        <v>125226.98</v>
      </c>
      <c r="F38" s="3"/>
      <c r="G38" s="27">
        <f t="shared" si="0"/>
        <v>125226.98</v>
      </c>
      <c r="H38" s="10">
        <f t="shared" si="1"/>
        <v>4.6374818695370034E-4</v>
      </c>
    </row>
    <row r="39" spans="2:8" ht="14.25" thickTop="1" thickBot="1" x14ac:dyDescent="0.25">
      <c r="B39" s="45"/>
      <c r="C39" s="45"/>
      <c r="D39" s="37" t="s">
        <v>186</v>
      </c>
      <c r="E39" s="49">
        <v>433935.66</v>
      </c>
      <c r="F39" s="3"/>
      <c r="G39" s="27">
        <f t="shared" si="0"/>
        <v>433935.66</v>
      </c>
      <c r="H39" s="10">
        <f t="shared" si="1"/>
        <v>1.6069769915361479E-3</v>
      </c>
    </row>
    <row r="40" spans="2:8" ht="14.25" thickTop="1" thickBot="1" x14ac:dyDescent="0.25">
      <c r="B40" s="45"/>
      <c r="C40" s="45"/>
      <c r="D40" s="37" t="s">
        <v>187</v>
      </c>
      <c r="E40" s="49">
        <v>78521.149999999994</v>
      </c>
      <c r="F40" s="3"/>
      <c r="G40" s="27">
        <f t="shared" si="0"/>
        <v>78521.149999999994</v>
      </c>
      <c r="H40" s="10">
        <f t="shared" si="1"/>
        <v>2.9078430981901461E-4</v>
      </c>
    </row>
    <row r="41" spans="2:8" ht="14.25" thickTop="1" thickBot="1" x14ac:dyDescent="0.25">
      <c r="B41" s="45"/>
      <c r="C41" s="45"/>
      <c r="D41" s="37" t="s">
        <v>188</v>
      </c>
      <c r="E41" s="49">
        <v>27.31</v>
      </c>
      <c r="F41" s="3"/>
      <c r="G41" s="27">
        <f t="shared" si="0"/>
        <v>27.31</v>
      </c>
      <c r="H41" s="10">
        <f t="shared" si="1"/>
        <v>1.011360569879235E-7</v>
      </c>
    </row>
    <row r="42" spans="2:8" ht="14.25" thickTop="1" thickBot="1" x14ac:dyDescent="0.25">
      <c r="B42" s="45"/>
      <c r="C42" s="45"/>
      <c r="D42" s="37" t="s">
        <v>189</v>
      </c>
      <c r="E42" s="49">
        <v>1078163.76</v>
      </c>
      <c r="F42" s="3"/>
      <c r="G42" s="27">
        <f t="shared" si="0"/>
        <v>1078163.76</v>
      </c>
      <c r="H42" s="10">
        <f t="shared" si="1"/>
        <v>3.9927217676189635E-3</v>
      </c>
    </row>
    <row r="43" spans="2:8" ht="14.25" customHeight="1" thickTop="1" thickBot="1" x14ac:dyDescent="0.25">
      <c r="B43" s="45" t="s">
        <v>190</v>
      </c>
      <c r="C43" s="45" t="s">
        <v>160</v>
      </c>
      <c r="D43" s="37" t="s">
        <v>191</v>
      </c>
      <c r="E43" s="49">
        <v>431436.16</v>
      </c>
      <c r="F43" s="3"/>
      <c r="G43" s="27">
        <f t="shared" si="0"/>
        <v>431436.16</v>
      </c>
      <c r="H43" s="10">
        <f t="shared" si="1"/>
        <v>1.5977206907510392E-3</v>
      </c>
    </row>
    <row r="44" spans="2:8" ht="14.25" thickTop="1" thickBot="1" x14ac:dyDescent="0.25">
      <c r="B44" s="45"/>
      <c r="C44" s="45"/>
      <c r="D44" s="37" t="s">
        <v>192</v>
      </c>
      <c r="E44" s="49">
        <v>32690.639999999999</v>
      </c>
      <c r="F44" s="3"/>
      <c r="G44" s="27">
        <f t="shared" si="0"/>
        <v>32690.639999999999</v>
      </c>
      <c r="H44" s="10">
        <f t="shared" si="1"/>
        <v>1.2106197107329519E-4</v>
      </c>
    </row>
    <row r="45" spans="2:8" ht="14.25" thickTop="1" thickBot="1" x14ac:dyDescent="0.25">
      <c r="B45" s="45"/>
      <c r="C45" s="45"/>
      <c r="D45" s="37" t="s">
        <v>193</v>
      </c>
      <c r="E45" s="49">
        <v>63555.14</v>
      </c>
      <c r="F45" s="3"/>
      <c r="G45" s="27">
        <f t="shared" si="0"/>
        <v>63555.14</v>
      </c>
      <c r="H45" s="10">
        <f t="shared" si="1"/>
        <v>2.3536126916570696E-4</v>
      </c>
    </row>
    <row r="46" spans="2:8" ht="14.25" thickTop="1" thickBot="1" x14ac:dyDescent="0.25">
      <c r="B46" s="45"/>
      <c r="C46" s="45"/>
      <c r="D46" s="37" t="s">
        <v>194</v>
      </c>
      <c r="E46" s="49">
        <v>19700.330000000002</v>
      </c>
      <c r="F46" s="3"/>
      <c r="G46" s="27">
        <f t="shared" si="0"/>
        <v>19700.330000000002</v>
      </c>
      <c r="H46" s="10">
        <f t="shared" si="1"/>
        <v>7.2955463110981294E-5</v>
      </c>
    </row>
    <row r="47" spans="2:8" ht="14.25" thickTop="1" thickBot="1" x14ac:dyDescent="0.25">
      <c r="B47" s="45"/>
      <c r="C47" s="45"/>
      <c r="D47" s="37" t="s">
        <v>195</v>
      </c>
      <c r="E47" s="49">
        <v>26040.37</v>
      </c>
      <c r="F47" s="3"/>
      <c r="G47" s="27">
        <f t="shared" si="0"/>
        <v>26040.37</v>
      </c>
      <c r="H47" s="10">
        <f t="shared" si="1"/>
        <v>9.6434285767360437E-5</v>
      </c>
    </row>
    <row r="48" spans="2:8" ht="14.25" thickTop="1" thickBot="1" x14ac:dyDescent="0.25">
      <c r="B48" s="45"/>
      <c r="C48" s="45"/>
      <c r="D48" s="37" t="s">
        <v>196</v>
      </c>
      <c r="E48" s="49">
        <v>1282049.82</v>
      </c>
      <c r="F48" s="3"/>
      <c r="G48" s="27">
        <f t="shared" si="0"/>
        <v>1282049.82</v>
      </c>
      <c r="H48" s="10">
        <f t="shared" si="1"/>
        <v>4.7477650551767513E-3</v>
      </c>
    </row>
    <row r="49" spans="2:8" ht="14.25" thickTop="1" thickBot="1" x14ac:dyDescent="0.25">
      <c r="B49" s="45"/>
      <c r="C49" s="45"/>
      <c r="D49" s="37" t="s">
        <v>197</v>
      </c>
      <c r="E49" s="49">
        <v>7325736.25</v>
      </c>
      <c r="F49" s="3"/>
      <c r="G49" s="27">
        <f t="shared" si="0"/>
        <v>7325736.25</v>
      </c>
      <c r="H49" s="10">
        <f t="shared" si="1"/>
        <v>2.7129113103570014E-2</v>
      </c>
    </row>
    <row r="50" spans="2:8" ht="14.25" thickTop="1" thickBot="1" x14ac:dyDescent="0.25">
      <c r="B50" s="45"/>
      <c r="C50" s="45"/>
      <c r="D50" s="37" t="s">
        <v>198</v>
      </c>
      <c r="E50" s="49">
        <v>577226.16</v>
      </c>
      <c r="F50" s="3"/>
      <c r="G50" s="27">
        <f t="shared" si="0"/>
        <v>577226.16</v>
      </c>
      <c r="H50" s="10">
        <f t="shared" si="1"/>
        <v>2.1376191070186837E-3</v>
      </c>
    </row>
    <row r="51" spans="2:8" ht="14.25" thickTop="1" thickBot="1" x14ac:dyDescent="0.25">
      <c r="B51" s="45"/>
      <c r="C51" s="45"/>
      <c r="D51" s="37" t="s">
        <v>199</v>
      </c>
      <c r="E51" s="49">
        <v>53071.839999999997</v>
      </c>
      <c r="F51" s="3"/>
      <c r="G51" s="27">
        <f t="shared" si="0"/>
        <v>53071.839999999997</v>
      </c>
      <c r="H51" s="10">
        <f t="shared" si="1"/>
        <v>1.9653887347835804E-4</v>
      </c>
    </row>
    <row r="52" spans="2:8" ht="14.25" thickTop="1" thickBot="1" x14ac:dyDescent="0.25">
      <c r="B52" s="45"/>
      <c r="C52" s="45"/>
      <c r="D52" s="37" t="s">
        <v>200</v>
      </c>
      <c r="E52" s="49">
        <v>304.95</v>
      </c>
      <c r="F52" s="3"/>
      <c r="G52" s="27">
        <f t="shared" si="0"/>
        <v>304.95</v>
      </c>
      <c r="H52" s="10">
        <f t="shared" si="1"/>
        <v>1.129309431653873E-6</v>
      </c>
    </row>
    <row r="53" spans="2:8" ht="14.25" thickTop="1" thickBot="1" x14ac:dyDescent="0.25">
      <c r="B53" s="45"/>
      <c r="C53" s="45"/>
      <c r="D53" s="37" t="s">
        <v>133</v>
      </c>
      <c r="E53" s="49">
        <v>0</v>
      </c>
      <c r="F53" s="3"/>
      <c r="G53" s="27">
        <f t="shared" si="0"/>
        <v>0</v>
      </c>
      <c r="H53" s="10">
        <f t="shared" si="1"/>
        <v>0</v>
      </c>
    </row>
    <row r="54" spans="2:8" ht="14.25" thickTop="1" thickBot="1" x14ac:dyDescent="0.25">
      <c r="B54" s="45"/>
      <c r="C54" s="45"/>
      <c r="D54" s="37" t="s">
        <v>201</v>
      </c>
      <c r="E54" s="49">
        <v>1038.31</v>
      </c>
      <c r="F54" s="3"/>
      <c r="G54" s="27">
        <f t="shared" si="0"/>
        <v>1038.31</v>
      </c>
      <c r="H54" s="10">
        <f t="shared" si="1"/>
        <v>3.845132893853199E-6</v>
      </c>
    </row>
    <row r="55" spans="2:8" ht="14.25" thickTop="1" thickBot="1" x14ac:dyDescent="0.25">
      <c r="B55" s="45"/>
      <c r="C55" s="45"/>
      <c r="D55" s="37" t="s">
        <v>202</v>
      </c>
      <c r="E55" s="49">
        <v>1816.24</v>
      </c>
      <c r="F55" s="3"/>
      <c r="G55" s="27">
        <f t="shared" ref="G55" si="2">SUM(E55,F55)</f>
        <v>1816.24</v>
      </c>
      <c r="H55" s="10">
        <f t="shared" si="1"/>
        <v>6.7260106973176931E-6</v>
      </c>
    </row>
    <row r="56" spans="2:8" ht="13.5" thickTop="1" x14ac:dyDescent="0.2">
      <c r="B56" s="33"/>
      <c r="C56" s="11"/>
      <c r="D56" s="11"/>
      <c r="E56" s="54">
        <v>270032279.42000002</v>
      </c>
      <c r="F56" s="54">
        <v>0</v>
      </c>
      <c r="G56" s="54">
        <f>SUM(G4:G55)</f>
        <v>270032279.41999996</v>
      </c>
      <c r="H56" s="56">
        <f>SUM(H4:H55)</f>
        <v>0.99999999999999989</v>
      </c>
    </row>
  </sheetData>
  <mergeCells count="7">
    <mergeCell ref="B1:H1"/>
    <mergeCell ref="B4:B13"/>
    <mergeCell ref="C4:C13"/>
    <mergeCell ref="B16:B42"/>
    <mergeCell ref="C16:C42"/>
    <mergeCell ref="B43:B55"/>
    <mergeCell ref="C43:C55"/>
  </mergeCells>
  <conditionalFormatting sqref="F4">
    <cfRule type="cellIs" dxfId="18" priority="5" operator="greaterThan">
      <formula>0.0499</formula>
    </cfRule>
    <cfRule type="cellIs" dxfId="17" priority="6" operator="greaterThan">
      <formula>0.0499</formula>
    </cfRule>
  </conditionalFormatting>
  <conditionalFormatting sqref="H4:H55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F5:F55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bestFit="1" customWidth="1"/>
    <col min="4" max="5" width="14.85546875" hidden="1" customWidth="1"/>
    <col min="6" max="6" width="14" bestFit="1" customWidth="1"/>
    <col min="7" max="7" width="13.42578125" bestFit="1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s="22" customFormat="1" ht="14.25" customHeight="1" thickBot="1" x14ac:dyDescent="0.25">
      <c r="B3" s="29" t="s">
        <v>90</v>
      </c>
      <c r="C3" s="12" t="s">
        <v>87</v>
      </c>
      <c r="D3" s="23" t="s">
        <v>0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203</v>
      </c>
      <c r="C4" s="37" t="s">
        <v>204</v>
      </c>
      <c r="D4" s="48"/>
      <c r="E4" s="49">
        <v>70596.69</v>
      </c>
      <c r="F4" s="27">
        <f>SUM(D4,E4)</f>
        <v>70596.69</v>
      </c>
      <c r="G4" s="10">
        <f>F4/$F$36</f>
        <v>1.5973505093218938E-2</v>
      </c>
    </row>
    <row r="5" spans="2:7" ht="14.25" thickTop="1" thickBot="1" x14ac:dyDescent="0.25">
      <c r="B5" s="45"/>
      <c r="C5" s="37" t="s">
        <v>205</v>
      </c>
      <c r="D5" s="48"/>
      <c r="E5" s="49">
        <v>16816</v>
      </c>
      <c r="F5" s="27">
        <f t="shared" ref="F5:F35" si="0">SUM(D5,E5)</f>
        <v>16816</v>
      </c>
      <c r="G5" s="10">
        <f t="shared" ref="G5:G35" si="1">F5/$F$36</f>
        <v>3.8048591463363179E-3</v>
      </c>
    </row>
    <row r="6" spans="2:7" ht="14.25" thickTop="1" thickBot="1" x14ac:dyDescent="0.25">
      <c r="B6" s="45"/>
      <c r="C6" s="37" t="s">
        <v>206</v>
      </c>
      <c r="D6" s="48"/>
      <c r="E6" s="49">
        <v>293258.09999999998</v>
      </c>
      <c r="F6" s="7">
        <f t="shared" si="0"/>
        <v>293258.09999999998</v>
      </c>
      <c r="G6" s="10">
        <f t="shared" si="1"/>
        <v>6.6353815653081016E-2</v>
      </c>
    </row>
    <row r="7" spans="2:7" ht="14.25" thickTop="1" thickBot="1" x14ac:dyDescent="0.25">
      <c r="B7" s="45"/>
      <c r="C7" s="37" t="s">
        <v>207</v>
      </c>
      <c r="D7" s="48"/>
      <c r="E7" s="49">
        <v>95984</v>
      </c>
      <c r="F7" s="27">
        <f t="shared" si="0"/>
        <v>95984</v>
      </c>
      <c r="G7" s="10">
        <f t="shared" si="1"/>
        <v>2.1717745022713199E-2</v>
      </c>
    </row>
    <row r="8" spans="2:7" ht="14.25" thickTop="1" thickBot="1" x14ac:dyDescent="0.25">
      <c r="B8" s="45"/>
      <c r="C8" s="37" t="s">
        <v>208</v>
      </c>
      <c r="D8" s="48"/>
      <c r="E8" s="49">
        <v>3165.1</v>
      </c>
      <c r="F8" s="27">
        <f t="shared" si="0"/>
        <v>3165.1</v>
      </c>
      <c r="G8" s="10">
        <f t="shared" si="1"/>
        <v>7.1614888701647709E-4</v>
      </c>
    </row>
    <row r="9" spans="2:7" ht="14.25" customHeight="1" thickTop="1" thickBot="1" x14ac:dyDescent="0.25">
      <c r="B9" s="45" t="s">
        <v>124</v>
      </c>
      <c r="C9" s="37" t="s">
        <v>209</v>
      </c>
      <c r="D9" s="48"/>
      <c r="E9" s="49">
        <v>21613</v>
      </c>
      <c r="F9" s="27">
        <f t="shared" si="0"/>
        <v>21613</v>
      </c>
      <c r="G9" s="10">
        <f t="shared" si="1"/>
        <v>4.8902486161849926E-3</v>
      </c>
    </row>
    <row r="10" spans="2:7" ht="14.25" thickTop="1" thickBot="1" x14ac:dyDescent="0.25">
      <c r="B10" s="45"/>
      <c r="C10" s="37" t="s">
        <v>204</v>
      </c>
      <c r="D10" s="48">
        <v>169550.66</v>
      </c>
      <c r="E10" s="49">
        <v>398775.31</v>
      </c>
      <c r="F10" s="7">
        <f t="shared" si="0"/>
        <v>568325.97</v>
      </c>
      <c r="G10" s="10">
        <f t="shared" si="1"/>
        <v>0.12859183307891053</v>
      </c>
    </row>
    <row r="11" spans="2:7" ht="14.25" thickTop="1" thickBot="1" x14ac:dyDescent="0.25">
      <c r="B11" s="45"/>
      <c r="C11" s="37" t="s">
        <v>210</v>
      </c>
      <c r="D11" s="48"/>
      <c r="E11" s="49">
        <v>282295.99</v>
      </c>
      <c r="F11" s="7">
        <f t="shared" si="0"/>
        <v>282295.99</v>
      </c>
      <c r="G11" s="10">
        <f t="shared" si="1"/>
        <v>6.3873482369503187E-2</v>
      </c>
    </row>
    <row r="12" spans="2:7" ht="14.25" thickTop="1" thickBot="1" x14ac:dyDescent="0.25">
      <c r="B12" s="45"/>
      <c r="C12" s="37" t="s">
        <v>205</v>
      </c>
      <c r="D12" s="48">
        <v>35623</v>
      </c>
      <c r="E12" s="49">
        <v>36747.24</v>
      </c>
      <c r="F12" s="27">
        <f t="shared" si="0"/>
        <v>72370.239999999991</v>
      </c>
      <c r="G12" s="10">
        <f t="shared" si="1"/>
        <v>1.6374796003006328E-2</v>
      </c>
    </row>
    <row r="13" spans="2:7" ht="14.25" thickTop="1" thickBot="1" x14ac:dyDescent="0.25">
      <c r="B13" s="45"/>
      <c r="C13" s="37" t="s">
        <v>211</v>
      </c>
      <c r="D13" s="48">
        <v>134400</v>
      </c>
      <c r="E13" s="49">
        <v>99233.04</v>
      </c>
      <c r="F13" s="27">
        <f t="shared" si="0"/>
        <v>233633.03999999998</v>
      </c>
      <c r="G13" s="10">
        <f t="shared" si="1"/>
        <v>5.2862797878827229E-2</v>
      </c>
    </row>
    <row r="14" spans="2:7" ht="14.25" thickTop="1" thickBot="1" x14ac:dyDescent="0.25">
      <c r="B14" s="45"/>
      <c r="C14" s="37" t="s">
        <v>212</v>
      </c>
      <c r="D14" s="48">
        <v>20926.18</v>
      </c>
      <c r="E14" s="49">
        <v>183936.09</v>
      </c>
      <c r="F14" s="27">
        <f t="shared" si="0"/>
        <v>204862.27</v>
      </c>
      <c r="G14" s="10">
        <f t="shared" si="1"/>
        <v>4.6353002006941021E-2</v>
      </c>
    </row>
    <row r="15" spans="2:7" ht="14.25" thickTop="1" thickBot="1" x14ac:dyDescent="0.25">
      <c r="B15" s="45"/>
      <c r="C15" s="37" t="s">
        <v>213</v>
      </c>
      <c r="D15" s="48">
        <v>79735.88</v>
      </c>
      <c r="E15" s="49">
        <v>262900.81</v>
      </c>
      <c r="F15" s="7">
        <f t="shared" si="0"/>
        <v>342636.69</v>
      </c>
      <c r="G15" s="10">
        <f t="shared" si="1"/>
        <v>7.7526423871128777E-2</v>
      </c>
    </row>
    <row r="16" spans="2:7" ht="14.25" thickTop="1" thickBot="1" x14ac:dyDescent="0.25">
      <c r="B16" s="45"/>
      <c r="C16" s="37" t="s">
        <v>214</v>
      </c>
      <c r="D16" s="48"/>
      <c r="E16" s="49">
        <v>37783.870000000003</v>
      </c>
      <c r="F16" s="27">
        <f t="shared" si="0"/>
        <v>37783.870000000003</v>
      </c>
      <c r="G16" s="10">
        <f t="shared" si="1"/>
        <v>8.5491379253973855E-3</v>
      </c>
    </row>
    <row r="17" spans="2:7" ht="14.25" thickTop="1" thickBot="1" x14ac:dyDescent="0.25">
      <c r="B17" s="45"/>
      <c r="C17" s="37" t="s">
        <v>206</v>
      </c>
      <c r="D17" s="48">
        <v>32419</v>
      </c>
      <c r="E17" s="49">
        <v>88200</v>
      </c>
      <c r="F17" s="27">
        <f t="shared" si="0"/>
        <v>120619</v>
      </c>
      <c r="G17" s="10">
        <f t="shared" si="1"/>
        <v>2.7291764115838509E-2</v>
      </c>
    </row>
    <row r="18" spans="2:7" ht="14.25" thickTop="1" thickBot="1" x14ac:dyDescent="0.25">
      <c r="B18" s="45"/>
      <c r="C18" s="37" t="s">
        <v>215</v>
      </c>
      <c r="D18" s="48">
        <v>65787.210000000006</v>
      </c>
      <c r="E18" s="49">
        <v>63701.599999999999</v>
      </c>
      <c r="F18" s="27">
        <f t="shared" si="0"/>
        <v>129488.81</v>
      </c>
      <c r="G18" s="10">
        <f t="shared" si="1"/>
        <v>2.9298684769071458E-2</v>
      </c>
    </row>
    <row r="19" spans="2:7" ht="14.25" thickTop="1" thickBot="1" x14ac:dyDescent="0.25">
      <c r="B19" s="45"/>
      <c r="C19" s="37" t="s">
        <v>216</v>
      </c>
      <c r="D19" s="48">
        <v>11479.9</v>
      </c>
      <c r="E19" s="49">
        <v>199844.77</v>
      </c>
      <c r="F19" s="27">
        <f t="shared" si="0"/>
        <v>211324.66999999998</v>
      </c>
      <c r="G19" s="10">
        <f t="shared" si="1"/>
        <v>4.7815211911037346E-2</v>
      </c>
    </row>
    <row r="20" spans="2:7" ht="14.25" thickTop="1" thickBot="1" x14ac:dyDescent="0.25">
      <c r="B20" s="45"/>
      <c r="C20" s="37" t="s">
        <v>217</v>
      </c>
      <c r="D20" s="48">
        <v>228717.38</v>
      </c>
      <c r="E20" s="49">
        <v>306409.89</v>
      </c>
      <c r="F20" s="7">
        <f t="shared" si="0"/>
        <v>535127.27</v>
      </c>
      <c r="G20" s="10">
        <f t="shared" si="1"/>
        <v>0.12108015507335183</v>
      </c>
    </row>
    <row r="21" spans="2:7" ht="14.25" thickTop="1" thickBot="1" x14ac:dyDescent="0.25">
      <c r="B21" s="45"/>
      <c r="C21" s="37" t="s">
        <v>218</v>
      </c>
      <c r="D21" s="48"/>
      <c r="E21" s="49">
        <v>3150</v>
      </c>
      <c r="F21" s="27">
        <f t="shared" si="0"/>
        <v>3150</v>
      </c>
      <c r="G21" s="10">
        <f t="shared" si="1"/>
        <v>7.1273229727398916E-4</v>
      </c>
    </row>
    <row r="22" spans="2:7" ht="14.25" thickTop="1" thickBot="1" x14ac:dyDescent="0.25">
      <c r="B22" s="45"/>
      <c r="C22" s="37" t="s">
        <v>219</v>
      </c>
      <c r="D22" s="48"/>
      <c r="E22" s="49">
        <v>80130.100000000006</v>
      </c>
      <c r="F22" s="27">
        <f t="shared" si="0"/>
        <v>80130.100000000006</v>
      </c>
      <c r="G22" s="10">
        <f t="shared" si="1"/>
        <v>1.813057468374428E-2</v>
      </c>
    </row>
    <row r="23" spans="2:7" ht="14.25" thickTop="1" thickBot="1" x14ac:dyDescent="0.25">
      <c r="B23" s="45"/>
      <c r="C23" s="37" t="s">
        <v>220</v>
      </c>
      <c r="D23" s="48">
        <v>500</v>
      </c>
      <c r="E23" s="49">
        <v>59365.2</v>
      </c>
      <c r="F23" s="27">
        <f t="shared" si="0"/>
        <v>59865.2</v>
      </c>
      <c r="G23" s="10">
        <f t="shared" si="1"/>
        <v>1.3545352864370417E-2</v>
      </c>
    </row>
    <row r="24" spans="2:7" ht="14.25" thickTop="1" thickBot="1" x14ac:dyDescent="0.25">
      <c r="B24" s="45"/>
      <c r="C24" s="37" t="s">
        <v>221</v>
      </c>
      <c r="D24" s="48">
        <v>15946</v>
      </c>
      <c r="E24" s="49">
        <v>96296.07</v>
      </c>
      <c r="F24" s="27">
        <f t="shared" si="0"/>
        <v>112242.07</v>
      </c>
      <c r="G24" s="10">
        <f t="shared" si="1"/>
        <v>2.5396364572027905E-2</v>
      </c>
    </row>
    <row r="25" spans="2:7" ht="14.25" thickTop="1" thickBot="1" x14ac:dyDescent="0.25">
      <c r="B25" s="45"/>
      <c r="C25" s="37" t="s">
        <v>207</v>
      </c>
      <c r="D25" s="48">
        <v>33492.5</v>
      </c>
      <c r="E25" s="49">
        <v>189243</v>
      </c>
      <c r="F25" s="27">
        <f t="shared" si="0"/>
        <v>222735.5</v>
      </c>
      <c r="G25" s="10">
        <f t="shared" si="1"/>
        <v>5.0397074476022416E-2</v>
      </c>
    </row>
    <row r="26" spans="2:7" ht="14.25" thickTop="1" thickBot="1" x14ac:dyDescent="0.25">
      <c r="B26" s="45"/>
      <c r="C26" s="37" t="s">
        <v>208</v>
      </c>
      <c r="D26" s="48">
        <v>170295.73</v>
      </c>
      <c r="E26" s="49">
        <v>378576.8</v>
      </c>
      <c r="F26" s="7">
        <f t="shared" si="0"/>
        <v>548872.53</v>
      </c>
      <c r="G26" s="10">
        <f t="shared" si="1"/>
        <v>0.12419021562459891</v>
      </c>
    </row>
    <row r="27" spans="2:7" ht="14.25" thickTop="1" thickBot="1" x14ac:dyDescent="0.25">
      <c r="B27" s="45"/>
      <c r="C27" s="37" t="s">
        <v>222</v>
      </c>
      <c r="D27" s="48"/>
      <c r="E27" s="49">
        <v>8869.56</v>
      </c>
      <c r="F27" s="27">
        <f t="shared" si="0"/>
        <v>8869.56</v>
      </c>
      <c r="G27" s="10">
        <f t="shared" si="1"/>
        <v>2.0068640871776138E-3</v>
      </c>
    </row>
    <row r="28" spans="2:7" ht="14.25" thickTop="1" thickBot="1" x14ac:dyDescent="0.25">
      <c r="B28" s="45"/>
      <c r="C28" s="37" t="s">
        <v>231</v>
      </c>
      <c r="D28" s="48">
        <v>32800</v>
      </c>
      <c r="E28" s="49"/>
      <c r="F28" s="27">
        <f t="shared" si="0"/>
        <v>32800</v>
      </c>
      <c r="G28" s="10">
        <f t="shared" si="1"/>
        <v>7.42146646050376E-3</v>
      </c>
    </row>
    <row r="29" spans="2:7" ht="14.25" thickTop="1" thickBot="1" x14ac:dyDescent="0.25">
      <c r="B29" s="45"/>
      <c r="C29" s="37" t="s">
        <v>223</v>
      </c>
      <c r="D29" s="48"/>
      <c r="E29" s="49">
        <v>25900</v>
      </c>
      <c r="F29" s="27">
        <f t="shared" si="0"/>
        <v>25900</v>
      </c>
      <c r="G29" s="10">
        <f t="shared" si="1"/>
        <v>5.8602433331416889E-3</v>
      </c>
    </row>
    <row r="30" spans="2:7" ht="14.25" customHeight="1" thickTop="1" thickBot="1" x14ac:dyDescent="0.25">
      <c r="B30" s="45"/>
      <c r="C30" s="37" t="s">
        <v>224</v>
      </c>
      <c r="D30" s="48">
        <v>3650</v>
      </c>
      <c r="E30" s="49"/>
      <c r="F30" s="27">
        <f t="shared" si="0"/>
        <v>3650</v>
      </c>
      <c r="G30" s="10">
        <f t="shared" si="1"/>
        <v>8.258644079524001E-4</v>
      </c>
    </row>
    <row r="31" spans="2:7" ht="14.25" thickTop="1" thickBot="1" x14ac:dyDescent="0.25">
      <c r="B31" s="45" t="s">
        <v>82</v>
      </c>
      <c r="C31" s="37" t="s">
        <v>205</v>
      </c>
      <c r="D31" s="48">
        <v>2105.64</v>
      </c>
      <c r="E31" s="49"/>
      <c r="F31" s="27">
        <f t="shared" si="0"/>
        <v>2105.64</v>
      </c>
      <c r="G31" s="10">
        <f t="shared" si="1"/>
        <v>4.7643099505777854E-4</v>
      </c>
    </row>
    <row r="32" spans="2:7" ht="14.25" thickTop="1" thickBot="1" x14ac:dyDescent="0.25">
      <c r="B32" s="45"/>
      <c r="C32" s="37" t="s">
        <v>212</v>
      </c>
      <c r="D32" s="48">
        <v>7727.87</v>
      </c>
      <c r="E32" s="49"/>
      <c r="F32" s="27">
        <f t="shared" si="0"/>
        <v>7727.87</v>
      </c>
      <c r="G32" s="10">
        <f t="shared" si="1"/>
        <v>1.7485404882967436E-3</v>
      </c>
    </row>
    <row r="33" spans="2:7" ht="14.25" thickTop="1" thickBot="1" x14ac:dyDescent="0.25">
      <c r="B33" s="45"/>
      <c r="C33" s="37" t="s">
        <v>214</v>
      </c>
      <c r="D33" s="48">
        <v>29289.35</v>
      </c>
      <c r="E33" s="49"/>
      <c r="F33" s="27">
        <f t="shared" si="0"/>
        <v>29289.35</v>
      </c>
      <c r="G33" s="10">
        <f t="shared" si="1"/>
        <v>6.627131971797433E-3</v>
      </c>
    </row>
    <row r="34" spans="2:7" ht="14.25" thickTop="1" thickBot="1" x14ac:dyDescent="0.25">
      <c r="B34" s="45"/>
      <c r="C34" s="37" t="s">
        <v>216</v>
      </c>
      <c r="D34" s="48">
        <v>2220</v>
      </c>
      <c r="E34" s="49"/>
      <c r="F34" s="27">
        <f t="shared" si="0"/>
        <v>2220</v>
      </c>
      <c r="G34" s="10">
        <f t="shared" si="1"/>
        <v>5.023065714121447E-4</v>
      </c>
    </row>
    <row r="35" spans="2:7" ht="14.25" thickTop="1" thickBot="1" x14ac:dyDescent="0.25">
      <c r="B35" s="45"/>
      <c r="C35" s="37" t="s">
        <v>208</v>
      </c>
      <c r="D35" s="48">
        <v>40153.17</v>
      </c>
      <c r="E35" s="49"/>
      <c r="F35" s="27">
        <f t="shared" si="0"/>
        <v>40153.17</v>
      </c>
      <c r="G35" s="10">
        <f t="shared" si="1"/>
        <v>9.0852257450581026E-3</v>
      </c>
    </row>
    <row r="36" spans="2:7" ht="13.5" thickTop="1" x14ac:dyDescent="0.2">
      <c r="B36" s="33"/>
      <c r="C36" s="11"/>
      <c r="D36" s="53">
        <v>1116819.47</v>
      </c>
      <c r="E36" s="54">
        <v>3302792.23</v>
      </c>
      <c r="F36" s="54">
        <f>SUM(F4:F35)</f>
        <v>4419611.6999999993</v>
      </c>
      <c r="G36" s="56">
        <f>SUM(G4:G35)</f>
        <v>1.0000000000000002</v>
      </c>
    </row>
  </sheetData>
  <mergeCells count="4">
    <mergeCell ref="B1:G1"/>
    <mergeCell ref="B4:B8"/>
    <mergeCell ref="B9:B30"/>
    <mergeCell ref="B31:B35"/>
  </mergeCells>
  <conditionalFormatting sqref="G4:G35">
    <cfRule type="cellIs" dxfId="12" priority="1" operator="greaterThan">
      <formula>0.0599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9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22.5" thickTop="1" thickBot="1" x14ac:dyDescent="0.25">
      <c r="B4" s="37" t="s">
        <v>106</v>
      </c>
      <c r="C4" s="37" t="s">
        <v>107</v>
      </c>
      <c r="D4" s="48">
        <v>5799</v>
      </c>
      <c r="E4" s="49"/>
      <c r="F4" s="27">
        <f>SUM(D4,E4)</f>
        <v>5799</v>
      </c>
      <c r="G4" s="10">
        <f>F4/$F$69</f>
        <v>9.1277072921096204E-4</v>
      </c>
    </row>
    <row r="5" spans="2:7" ht="22.5" thickTop="1" thickBot="1" x14ac:dyDescent="0.25">
      <c r="B5" s="37" t="s">
        <v>2</v>
      </c>
      <c r="C5" s="37" t="s">
        <v>3</v>
      </c>
      <c r="D5" s="48">
        <v>56453</v>
      </c>
      <c r="E5" s="49"/>
      <c r="F5" s="27">
        <f t="shared" ref="F5:F68" si="0">SUM(D5,E5)</f>
        <v>56453</v>
      </c>
      <c r="G5" s="10">
        <f t="shared" ref="G5:G68" si="1">F5/$F$69</f>
        <v>8.8857813374972304E-3</v>
      </c>
    </row>
    <row r="6" spans="2:7" ht="14.25" customHeight="1" thickTop="1" thickBot="1" x14ac:dyDescent="0.25">
      <c r="B6" s="50" t="s">
        <v>124</v>
      </c>
      <c r="C6" s="37" t="s">
        <v>3</v>
      </c>
      <c r="D6" s="48">
        <v>1500</v>
      </c>
      <c r="E6" s="49"/>
      <c r="F6" s="27">
        <f t="shared" si="0"/>
        <v>1500</v>
      </c>
      <c r="G6" s="10">
        <f t="shared" si="1"/>
        <v>2.3610210274468754E-4</v>
      </c>
    </row>
    <row r="7" spans="2:7" ht="14.25" thickTop="1" thickBot="1" x14ac:dyDescent="0.25">
      <c r="B7" s="51"/>
      <c r="C7" s="37" t="s">
        <v>4</v>
      </c>
      <c r="D7" s="48">
        <v>18764.689999999999</v>
      </c>
      <c r="E7" s="49"/>
      <c r="F7" s="27">
        <f t="shared" si="0"/>
        <v>18764.689999999999</v>
      </c>
      <c r="G7" s="10">
        <f t="shared" si="1"/>
        <v>2.9535885109014735E-3</v>
      </c>
    </row>
    <row r="8" spans="2:7" ht="14.25" thickTop="1" thickBot="1" x14ac:dyDescent="0.25">
      <c r="B8" s="51"/>
      <c r="C8" s="37" t="s">
        <v>5</v>
      </c>
      <c r="D8" s="48">
        <v>105220.99</v>
      </c>
      <c r="E8" s="49"/>
      <c r="F8" s="27">
        <f t="shared" si="0"/>
        <v>105220.99</v>
      </c>
      <c r="G8" s="10">
        <f t="shared" si="1"/>
        <v>1.6561931327918493E-2</v>
      </c>
    </row>
    <row r="9" spans="2:7" ht="14.25" thickTop="1" thickBot="1" x14ac:dyDescent="0.25">
      <c r="B9" s="51"/>
      <c r="C9" s="37" t="s">
        <v>7</v>
      </c>
      <c r="D9" s="48">
        <v>541027.11</v>
      </c>
      <c r="E9" s="49"/>
      <c r="F9" s="7">
        <f t="shared" si="0"/>
        <v>541027.11</v>
      </c>
      <c r="G9" s="10">
        <f t="shared" si="1"/>
        <v>8.5158425541920907E-2</v>
      </c>
    </row>
    <row r="10" spans="2:7" ht="14.25" thickTop="1" thickBot="1" x14ac:dyDescent="0.25">
      <c r="B10" s="51"/>
      <c r="C10" s="37" t="s">
        <v>8</v>
      </c>
      <c r="D10" s="48">
        <v>172390.07</v>
      </c>
      <c r="E10" s="49">
        <v>150433.88</v>
      </c>
      <c r="F10" s="7">
        <f t="shared" si="0"/>
        <v>322823.95</v>
      </c>
      <c r="G10" s="10">
        <f t="shared" si="1"/>
        <v>5.0812942274230583E-2</v>
      </c>
    </row>
    <row r="11" spans="2:7" ht="14.25" thickTop="1" thickBot="1" x14ac:dyDescent="0.25">
      <c r="B11" s="51"/>
      <c r="C11" s="37" t="s">
        <v>18</v>
      </c>
      <c r="D11" s="48"/>
      <c r="E11" s="49">
        <v>14523.3</v>
      </c>
      <c r="F11" s="27">
        <f t="shared" si="0"/>
        <v>14523.3</v>
      </c>
      <c r="G11" s="10">
        <f t="shared" si="1"/>
        <v>2.2859877791946135E-3</v>
      </c>
    </row>
    <row r="12" spans="2:7" ht="14.25" thickTop="1" thickBot="1" x14ac:dyDescent="0.25">
      <c r="B12" s="51"/>
      <c r="C12" s="37" t="s">
        <v>19</v>
      </c>
      <c r="D12" s="48"/>
      <c r="E12" s="49">
        <v>21476.03</v>
      </c>
      <c r="F12" s="27">
        <f t="shared" si="0"/>
        <v>21476.03</v>
      </c>
      <c r="G12" s="10">
        <f t="shared" si="1"/>
        <v>3.3803572277386613E-3</v>
      </c>
    </row>
    <row r="13" spans="2:7" ht="14.25" thickTop="1" thickBot="1" x14ac:dyDescent="0.25">
      <c r="B13" s="51"/>
      <c r="C13" s="37" t="s">
        <v>23</v>
      </c>
      <c r="D13" s="48">
        <v>23784</v>
      </c>
      <c r="E13" s="49"/>
      <c r="F13" s="27">
        <f t="shared" si="0"/>
        <v>23784</v>
      </c>
      <c r="G13" s="10">
        <f t="shared" si="1"/>
        <v>3.7436349411197659E-3</v>
      </c>
    </row>
    <row r="14" spans="2:7" ht="14.25" thickTop="1" thickBot="1" x14ac:dyDescent="0.25">
      <c r="B14" s="51"/>
      <c r="C14" s="37" t="s">
        <v>24</v>
      </c>
      <c r="D14" s="49">
        <v>923.91</v>
      </c>
      <c r="E14" s="49"/>
      <c r="F14" s="27">
        <f t="shared" si="0"/>
        <v>923.91</v>
      </c>
      <c r="G14" s="10">
        <f t="shared" si="1"/>
        <v>1.4542472916456283E-4</v>
      </c>
    </row>
    <row r="15" spans="2:7" ht="14.25" thickTop="1" thickBot="1" x14ac:dyDescent="0.25">
      <c r="B15" s="51"/>
      <c r="C15" s="37" t="s">
        <v>27</v>
      </c>
      <c r="D15" s="48">
        <v>13632.8</v>
      </c>
      <c r="E15" s="49"/>
      <c r="F15" s="27">
        <f t="shared" si="0"/>
        <v>13632.8</v>
      </c>
      <c r="G15" s="10">
        <f t="shared" si="1"/>
        <v>2.145821830865184E-3</v>
      </c>
    </row>
    <row r="16" spans="2:7" ht="14.25" thickTop="1" thickBot="1" x14ac:dyDescent="0.25">
      <c r="B16" s="51"/>
      <c r="C16" s="37" t="s">
        <v>30</v>
      </c>
      <c r="D16" s="48">
        <v>84492</v>
      </c>
      <c r="E16" s="49"/>
      <c r="F16" s="27">
        <f t="shared" si="0"/>
        <v>84492</v>
      </c>
      <c r="G16" s="10">
        <f t="shared" si="1"/>
        <v>1.3299159243402759E-2</v>
      </c>
    </row>
    <row r="17" spans="2:7" ht="14.25" thickTop="1" thickBot="1" x14ac:dyDescent="0.25">
      <c r="B17" s="51"/>
      <c r="C17" s="37" t="s">
        <v>33</v>
      </c>
      <c r="D17" s="48">
        <v>7360.44</v>
      </c>
      <c r="E17" s="49">
        <v>20403.75</v>
      </c>
      <c r="F17" s="27">
        <f t="shared" si="0"/>
        <v>27764.19</v>
      </c>
      <c r="G17" s="10">
        <f t="shared" si="1"/>
        <v>4.3701224266686845E-3</v>
      </c>
    </row>
    <row r="18" spans="2:7" ht="14.25" thickTop="1" thickBot="1" x14ac:dyDescent="0.25">
      <c r="B18" s="51"/>
      <c r="C18" s="37" t="s">
        <v>35</v>
      </c>
      <c r="D18" s="48">
        <v>1619</v>
      </c>
      <c r="E18" s="49"/>
      <c r="F18" s="27">
        <f t="shared" si="0"/>
        <v>1619</v>
      </c>
      <c r="G18" s="10">
        <f t="shared" si="1"/>
        <v>2.5483286956243278E-4</v>
      </c>
    </row>
    <row r="19" spans="2:7" ht="14.25" thickTop="1" thickBot="1" x14ac:dyDescent="0.25">
      <c r="B19" s="51"/>
      <c r="C19" s="37" t="s">
        <v>36</v>
      </c>
      <c r="D19" s="48">
        <v>266252.34999999998</v>
      </c>
      <c r="E19" s="49"/>
      <c r="F19" s="27">
        <f t="shared" si="0"/>
        <v>266252.34999999998</v>
      </c>
      <c r="G19" s="10">
        <f t="shared" si="1"/>
        <v>4.1908493130476336E-2</v>
      </c>
    </row>
    <row r="20" spans="2:7" ht="14.25" thickTop="1" thickBot="1" x14ac:dyDescent="0.25">
      <c r="B20" s="51"/>
      <c r="C20" s="37" t="s">
        <v>125</v>
      </c>
      <c r="D20" s="48">
        <v>13390.32</v>
      </c>
      <c r="E20" s="49"/>
      <c r="F20" s="27">
        <f t="shared" si="0"/>
        <v>13390.32</v>
      </c>
      <c r="G20" s="10">
        <f t="shared" si="1"/>
        <v>2.1076551389494964E-3</v>
      </c>
    </row>
    <row r="21" spans="2:7" ht="14.25" thickTop="1" thickBot="1" x14ac:dyDescent="0.25">
      <c r="B21" s="51"/>
      <c r="C21" s="37" t="s">
        <v>143</v>
      </c>
      <c r="D21" s="48">
        <v>4239.8999999999996</v>
      </c>
      <c r="E21" s="49"/>
      <c r="F21" s="27">
        <f t="shared" si="0"/>
        <v>4239.8999999999996</v>
      </c>
      <c r="G21" s="10">
        <f t="shared" si="1"/>
        <v>6.6736620361813371E-4</v>
      </c>
    </row>
    <row r="22" spans="2:7" ht="14.25" thickTop="1" thickBot="1" x14ac:dyDescent="0.25">
      <c r="B22" s="51"/>
      <c r="C22" s="37" t="s">
        <v>40</v>
      </c>
      <c r="D22" s="48"/>
      <c r="E22" s="49">
        <v>45621.760000000002</v>
      </c>
      <c r="F22" s="27">
        <f t="shared" si="0"/>
        <v>45621.760000000002</v>
      </c>
      <c r="G22" s="10">
        <f t="shared" si="1"/>
        <v>7.1809289779423179E-3</v>
      </c>
    </row>
    <row r="23" spans="2:7" ht="14.25" thickTop="1" thickBot="1" x14ac:dyDescent="0.25">
      <c r="B23" s="51"/>
      <c r="C23" s="37" t="s">
        <v>136</v>
      </c>
      <c r="D23" s="48">
        <v>156361.32</v>
      </c>
      <c r="E23" s="49"/>
      <c r="F23" s="27">
        <f t="shared" si="0"/>
        <v>156361.32</v>
      </c>
      <c r="G23" s="10">
        <f t="shared" si="1"/>
        <v>2.4611490959956645E-2</v>
      </c>
    </row>
    <row r="24" spans="2:7" ht="14.25" thickTop="1" thickBot="1" x14ac:dyDescent="0.25">
      <c r="B24" s="51"/>
      <c r="C24" s="37" t="s">
        <v>45</v>
      </c>
      <c r="D24" s="48">
        <v>15002.08</v>
      </c>
      <c r="E24" s="49">
        <v>22897.5</v>
      </c>
      <c r="F24" s="27">
        <f t="shared" si="0"/>
        <v>37899.58</v>
      </c>
      <c r="G24" s="10">
        <f t="shared" si="1"/>
        <v>5.9654470207603366E-3</v>
      </c>
    </row>
    <row r="25" spans="2:7" ht="14.25" thickTop="1" thickBot="1" x14ac:dyDescent="0.25">
      <c r="B25" s="51"/>
      <c r="C25" s="37" t="s">
        <v>37</v>
      </c>
      <c r="D25" s="48">
        <v>1065080.9099999999</v>
      </c>
      <c r="E25" s="49">
        <v>170671.87</v>
      </c>
      <c r="F25" s="7">
        <f t="shared" si="0"/>
        <v>1235752.7799999998</v>
      </c>
      <c r="G25" s="10">
        <f t="shared" si="1"/>
        <v>0.19450921988706213</v>
      </c>
    </row>
    <row r="26" spans="2:7" ht="14.25" thickTop="1" thickBot="1" x14ac:dyDescent="0.25">
      <c r="B26" s="51"/>
      <c r="C26" s="37" t="s">
        <v>46</v>
      </c>
      <c r="D26" s="48"/>
      <c r="E26" s="49">
        <v>8288</v>
      </c>
      <c r="F26" s="27">
        <f t="shared" si="0"/>
        <v>8288</v>
      </c>
      <c r="G26" s="10">
        <f t="shared" si="1"/>
        <v>1.3045428183653136E-3</v>
      </c>
    </row>
    <row r="27" spans="2:7" ht="14.25" thickTop="1" thickBot="1" x14ac:dyDescent="0.25">
      <c r="B27" s="51"/>
      <c r="C27" s="37" t="s">
        <v>47</v>
      </c>
      <c r="D27" s="48"/>
      <c r="E27" s="49">
        <v>5471</v>
      </c>
      <c r="F27" s="27">
        <f t="shared" si="0"/>
        <v>5471</v>
      </c>
      <c r="G27" s="10">
        <f t="shared" si="1"/>
        <v>8.6114306941079035E-4</v>
      </c>
    </row>
    <row r="28" spans="2:7" ht="14.25" thickTop="1" thickBot="1" x14ac:dyDescent="0.25">
      <c r="B28" s="51"/>
      <c r="C28" s="37" t="s">
        <v>48</v>
      </c>
      <c r="D28" s="48">
        <v>18738</v>
      </c>
      <c r="E28" s="49">
        <v>15619.5</v>
      </c>
      <c r="F28" s="27">
        <f t="shared" si="0"/>
        <v>34357.5</v>
      </c>
      <c r="G28" s="10">
        <f t="shared" si="1"/>
        <v>5.4079186633670681E-3</v>
      </c>
    </row>
    <row r="29" spans="2:7" ht="14.25" thickTop="1" thickBot="1" x14ac:dyDescent="0.25">
      <c r="B29" s="51"/>
      <c r="C29" s="37" t="s">
        <v>49</v>
      </c>
      <c r="D29" s="48">
        <v>1440</v>
      </c>
      <c r="E29" s="49">
        <v>17682.96</v>
      </c>
      <c r="F29" s="27">
        <f t="shared" si="0"/>
        <v>19122.96</v>
      </c>
      <c r="G29" s="10">
        <f t="shared" si="1"/>
        <v>3.0099807111350334E-3</v>
      </c>
    </row>
    <row r="30" spans="2:7" ht="14.25" thickTop="1" thickBot="1" x14ac:dyDescent="0.25">
      <c r="B30" s="51"/>
      <c r="C30" s="37" t="s">
        <v>50</v>
      </c>
      <c r="D30" s="48">
        <v>476120.4</v>
      </c>
      <c r="E30" s="49">
        <v>101153.75</v>
      </c>
      <c r="F30" s="7">
        <f t="shared" si="0"/>
        <v>577274.15</v>
      </c>
      <c r="G30" s="10">
        <f t="shared" si="1"/>
        <v>9.0863760450101444E-2</v>
      </c>
    </row>
    <row r="31" spans="2:7" ht="14.25" thickTop="1" thickBot="1" x14ac:dyDescent="0.25">
      <c r="B31" s="51"/>
      <c r="C31" s="37" t="s">
        <v>51</v>
      </c>
      <c r="D31" s="48"/>
      <c r="E31" s="49">
        <v>10429.9</v>
      </c>
      <c r="F31" s="27">
        <f t="shared" si="0"/>
        <v>10429.9</v>
      </c>
      <c r="G31" s="10">
        <f t="shared" si="1"/>
        <v>1.6416808809445443E-3</v>
      </c>
    </row>
    <row r="32" spans="2:7" ht="14.25" thickTop="1" thickBot="1" x14ac:dyDescent="0.25">
      <c r="B32" s="51"/>
      <c r="C32" s="37" t="s">
        <v>52</v>
      </c>
      <c r="D32" s="48"/>
      <c r="E32" s="49">
        <v>956.28</v>
      </c>
      <c r="F32" s="27">
        <f t="shared" si="0"/>
        <v>956.28</v>
      </c>
      <c r="G32" s="10">
        <f t="shared" si="1"/>
        <v>1.5051981254179321E-4</v>
      </c>
    </row>
    <row r="33" spans="2:7" ht="14.25" thickTop="1" thickBot="1" x14ac:dyDescent="0.25">
      <c r="B33" s="51"/>
      <c r="C33" s="37" t="s">
        <v>54</v>
      </c>
      <c r="D33" s="48"/>
      <c r="E33" s="49">
        <v>163.86</v>
      </c>
      <c r="F33" s="27">
        <f t="shared" si="0"/>
        <v>163.86</v>
      </c>
      <c r="G33" s="10">
        <f t="shared" si="1"/>
        <v>2.5791793703829668E-5</v>
      </c>
    </row>
    <row r="34" spans="2:7" ht="14.25" thickTop="1" thickBot="1" x14ac:dyDescent="0.25">
      <c r="B34" s="51"/>
      <c r="C34" s="37" t="s">
        <v>55</v>
      </c>
      <c r="D34" s="48">
        <v>65231.34</v>
      </c>
      <c r="E34" s="49">
        <v>39846.76</v>
      </c>
      <c r="F34" s="27">
        <f t="shared" si="0"/>
        <v>105078.1</v>
      </c>
      <c r="G34" s="10">
        <f t="shared" si="1"/>
        <v>1.6539440241611036E-2</v>
      </c>
    </row>
    <row r="35" spans="2:7" ht="14.25" thickTop="1" thickBot="1" x14ac:dyDescent="0.25">
      <c r="B35" s="51"/>
      <c r="C35" s="37" t="s">
        <v>56</v>
      </c>
      <c r="D35" s="48"/>
      <c r="E35" s="49">
        <v>59596.17</v>
      </c>
      <c r="F35" s="27">
        <f t="shared" si="0"/>
        <v>59596.17</v>
      </c>
      <c r="G35" s="10">
        <f t="shared" si="1"/>
        <v>9.3805207016865767E-3</v>
      </c>
    </row>
    <row r="36" spans="2:7" ht="14.25" thickTop="1" thickBot="1" x14ac:dyDescent="0.25">
      <c r="B36" s="51"/>
      <c r="C36" s="37" t="s">
        <v>57</v>
      </c>
      <c r="D36" s="48">
        <v>23517.46</v>
      </c>
      <c r="E36" s="49">
        <v>7693.23</v>
      </c>
      <c r="F36" s="27">
        <f t="shared" si="0"/>
        <v>31210.69</v>
      </c>
      <c r="G36" s="10">
        <f t="shared" si="1"/>
        <v>4.9126063580750608E-3</v>
      </c>
    </row>
    <row r="37" spans="2:7" ht="14.25" thickTop="1" thickBot="1" x14ac:dyDescent="0.25">
      <c r="B37" s="51"/>
      <c r="C37" s="37" t="s">
        <v>38</v>
      </c>
      <c r="D37" s="48">
        <v>94862.91</v>
      </c>
      <c r="E37" s="49">
        <v>99889.23</v>
      </c>
      <c r="F37" s="27">
        <f t="shared" si="0"/>
        <v>194752.14</v>
      </c>
      <c r="G37" s="10">
        <f t="shared" si="1"/>
        <v>3.0654259845351851E-2</v>
      </c>
    </row>
    <row r="38" spans="2:7" ht="14.25" thickTop="1" thickBot="1" x14ac:dyDescent="0.25">
      <c r="B38" s="51"/>
      <c r="C38" s="37" t="s">
        <v>58</v>
      </c>
      <c r="D38" s="48">
        <v>27188.25</v>
      </c>
      <c r="E38" s="49">
        <v>27300.66</v>
      </c>
      <c r="F38" s="27">
        <f t="shared" si="0"/>
        <v>54488.91</v>
      </c>
      <c r="G38" s="10">
        <f t="shared" si="1"/>
        <v>8.5766308181773557E-3</v>
      </c>
    </row>
    <row r="39" spans="2:7" ht="14.25" thickTop="1" thickBot="1" x14ac:dyDescent="0.25">
      <c r="B39" s="51"/>
      <c r="C39" s="37" t="s">
        <v>60</v>
      </c>
      <c r="D39" s="48"/>
      <c r="E39" s="49">
        <v>120220.91</v>
      </c>
      <c r="F39" s="27">
        <f t="shared" si="0"/>
        <v>120220.91</v>
      </c>
      <c r="G39" s="10">
        <f t="shared" si="1"/>
        <v>1.8922939763253224E-2</v>
      </c>
    </row>
    <row r="40" spans="2:7" ht="14.25" thickTop="1" thickBot="1" x14ac:dyDescent="0.25">
      <c r="B40" s="51"/>
      <c r="C40" s="37" t="s">
        <v>137</v>
      </c>
      <c r="D40" s="49">
        <v>25000</v>
      </c>
      <c r="E40" s="49"/>
      <c r="F40" s="27">
        <f t="shared" si="0"/>
        <v>25000</v>
      </c>
      <c r="G40" s="10">
        <f t="shared" si="1"/>
        <v>3.9350350457447924E-3</v>
      </c>
    </row>
    <row r="41" spans="2:7" ht="14.25" thickTop="1" thickBot="1" x14ac:dyDescent="0.25">
      <c r="B41" s="51"/>
      <c r="C41" s="37" t="s">
        <v>61</v>
      </c>
      <c r="D41" s="48">
        <v>84983.03</v>
      </c>
      <c r="E41" s="49">
        <v>50148.3</v>
      </c>
      <c r="F41" s="27">
        <f t="shared" si="0"/>
        <v>135131.33000000002</v>
      </c>
      <c r="G41" s="10">
        <f t="shared" si="1"/>
        <v>2.1269860773124188E-2</v>
      </c>
    </row>
    <row r="42" spans="2:7" ht="14.25" thickTop="1" thickBot="1" x14ac:dyDescent="0.25">
      <c r="B42" s="51"/>
      <c r="C42" s="37" t="s">
        <v>63</v>
      </c>
      <c r="D42" s="48">
        <v>164747.51999999999</v>
      </c>
      <c r="E42" s="49">
        <v>55070.84</v>
      </c>
      <c r="F42" s="27">
        <f t="shared" si="0"/>
        <v>219818.36</v>
      </c>
      <c r="G42" s="10">
        <f t="shared" si="1"/>
        <v>3.4599718011925809E-2</v>
      </c>
    </row>
    <row r="43" spans="2:7" ht="14.25" thickTop="1" thickBot="1" x14ac:dyDescent="0.25">
      <c r="B43" s="51"/>
      <c r="C43" s="37" t="s">
        <v>41</v>
      </c>
      <c r="D43" s="48">
        <v>106764.53</v>
      </c>
      <c r="E43" s="49">
        <v>75395.78</v>
      </c>
      <c r="F43" s="27">
        <f t="shared" si="0"/>
        <v>182160.31</v>
      </c>
      <c r="G43" s="10">
        <f t="shared" si="1"/>
        <v>2.8672288151749423E-2</v>
      </c>
    </row>
    <row r="44" spans="2:7" ht="14.25" thickTop="1" thickBot="1" x14ac:dyDescent="0.25">
      <c r="B44" s="51"/>
      <c r="C44" s="37" t="s">
        <v>39</v>
      </c>
      <c r="D44" s="48">
        <v>203926.9</v>
      </c>
      <c r="E44" s="49">
        <v>58924.13</v>
      </c>
      <c r="F44" s="27">
        <f t="shared" si="0"/>
        <v>262851.02999999997</v>
      </c>
      <c r="G44" s="10">
        <f t="shared" si="1"/>
        <v>4.1373120594404629E-2</v>
      </c>
    </row>
    <row r="45" spans="2:7" ht="14.25" thickTop="1" thickBot="1" x14ac:dyDescent="0.25">
      <c r="B45" s="51"/>
      <c r="C45" s="37" t="s">
        <v>138</v>
      </c>
      <c r="D45" s="48"/>
      <c r="E45" s="49">
        <v>244</v>
      </c>
      <c r="F45" s="27">
        <f t="shared" si="0"/>
        <v>244</v>
      </c>
      <c r="G45" s="10">
        <f t="shared" si="1"/>
        <v>3.8405942046469175E-5</v>
      </c>
    </row>
    <row r="46" spans="2:7" ht="14.25" customHeight="1" thickTop="1" thickBot="1" x14ac:dyDescent="0.25">
      <c r="B46" s="51"/>
      <c r="C46" s="37" t="s">
        <v>64</v>
      </c>
      <c r="D46" s="48"/>
      <c r="E46" s="49">
        <v>5000</v>
      </c>
      <c r="F46" s="27">
        <f t="shared" si="0"/>
        <v>5000</v>
      </c>
      <c r="G46" s="10">
        <f t="shared" si="1"/>
        <v>7.8700700914895844E-4</v>
      </c>
    </row>
    <row r="47" spans="2:7" ht="14.25" thickTop="1" thickBot="1" x14ac:dyDescent="0.25">
      <c r="B47" s="51"/>
      <c r="C47" s="37" t="s">
        <v>66</v>
      </c>
      <c r="D47" s="48"/>
      <c r="E47" s="49">
        <v>419.76</v>
      </c>
      <c r="F47" s="27">
        <f t="shared" si="0"/>
        <v>419.76</v>
      </c>
      <c r="G47" s="10">
        <f t="shared" si="1"/>
        <v>6.6070812432073367E-5</v>
      </c>
    </row>
    <row r="48" spans="2:7" ht="22.5" thickTop="1" thickBot="1" x14ac:dyDescent="0.25">
      <c r="B48" s="51"/>
      <c r="C48" s="37" t="s">
        <v>68</v>
      </c>
      <c r="D48" s="48">
        <v>159131.57999999999</v>
      </c>
      <c r="E48" s="49">
        <v>505855.55</v>
      </c>
      <c r="F48" s="7">
        <f t="shared" si="0"/>
        <v>664987.13</v>
      </c>
      <c r="G48" s="10">
        <f t="shared" si="1"/>
        <v>0.10466990646076993</v>
      </c>
    </row>
    <row r="49" spans="2:7" ht="14.25" thickTop="1" thickBot="1" x14ac:dyDescent="0.25">
      <c r="B49" s="51"/>
      <c r="C49" s="37" t="s">
        <v>104</v>
      </c>
      <c r="D49" s="48">
        <v>7431.08</v>
      </c>
      <c r="E49" s="49">
        <v>1900.81</v>
      </c>
      <c r="F49" s="27">
        <f t="shared" si="0"/>
        <v>9331.89</v>
      </c>
      <c r="G49" s="10">
        <f t="shared" si="1"/>
        <v>1.4688525677214147E-3</v>
      </c>
    </row>
    <row r="50" spans="2:7" ht="14.25" thickTop="1" thickBot="1" x14ac:dyDescent="0.25">
      <c r="B50" s="51"/>
      <c r="C50" s="37" t="s">
        <v>139</v>
      </c>
      <c r="D50" s="48">
        <v>8059.59</v>
      </c>
      <c r="E50" s="49">
        <v>16900</v>
      </c>
      <c r="F50" s="27">
        <f t="shared" si="0"/>
        <v>24959.59</v>
      </c>
      <c r="G50" s="10">
        <f t="shared" si="1"/>
        <v>3.9286744550968509E-3</v>
      </c>
    </row>
    <row r="51" spans="2:7" ht="14.25" thickTop="1" thickBot="1" x14ac:dyDescent="0.25">
      <c r="B51" s="51"/>
      <c r="C51" s="37" t="s">
        <v>71</v>
      </c>
      <c r="D51" s="48">
        <v>5496.65</v>
      </c>
      <c r="E51" s="49">
        <v>5339.28</v>
      </c>
      <c r="F51" s="27">
        <f t="shared" si="0"/>
        <v>10835.93</v>
      </c>
      <c r="G51" s="10">
        <f t="shared" si="1"/>
        <v>1.7055905721294947E-3</v>
      </c>
    </row>
    <row r="52" spans="2:7" ht="14.25" thickTop="1" thickBot="1" x14ac:dyDescent="0.25">
      <c r="B52" s="51"/>
      <c r="C52" s="37" t="s">
        <v>108</v>
      </c>
      <c r="D52" s="48">
        <v>95</v>
      </c>
      <c r="E52" s="49">
        <v>4540</v>
      </c>
      <c r="F52" s="27">
        <f t="shared" si="0"/>
        <v>4635</v>
      </c>
      <c r="G52" s="10">
        <f t="shared" si="1"/>
        <v>7.2955549748108454E-4</v>
      </c>
    </row>
    <row r="53" spans="2:7" ht="14.25" thickTop="1" thickBot="1" x14ac:dyDescent="0.25">
      <c r="B53" s="51"/>
      <c r="C53" s="37" t="s">
        <v>72</v>
      </c>
      <c r="D53" s="48">
        <v>10334.44</v>
      </c>
      <c r="E53" s="49"/>
      <c r="F53" s="27">
        <f t="shared" si="0"/>
        <v>10334.44</v>
      </c>
      <c r="G53" s="10">
        <f t="shared" si="1"/>
        <v>1.6266553431258726E-3</v>
      </c>
    </row>
    <row r="54" spans="2:7" ht="14.25" thickTop="1" thickBot="1" x14ac:dyDescent="0.25">
      <c r="B54" s="51"/>
      <c r="C54" s="37" t="s">
        <v>74</v>
      </c>
      <c r="D54" s="48">
        <v>82.18</v>
      </c>
      <c r="E54" s="49"/>
      <c r="F54" s="27">
        <f t="shared" si="0"/>
        <v>82.18</v>
      </c>
      <c r="G54" s="10">
        <f t="shared" si="1"/>
        <v>1.2935247202372283E-5</v>
      </c>
    </row>
    <row r="55" spans="2:7" ht="14.25" thickTop="1" thickBot="1" x14ac:dyDescent="0.25">
      <c r="B55" s="51"/>
      <c r="C55" s="37" t="s">
        <v>76</v>
      </c>
      <c r="D55" s="48">
        <v>35332.720000000001</v>
      </c>
      <c r="E55" s="49">
        <v>2282</v>
      </c>
      <c r="F55" s="27">
        <f t="shared" si="0"/>
        <v>37614.720000000001</v>
      </c>
      <c r="G55" s="10">
        <f t="shared" si="1"/>
        <v>5.9206096574351023E-3</v>
      </c>
    </row>
    <row r="56" spans="2:7" ht="14.25" thickTop="1" thickBot="1" x14ac:dyDescent="0.25">
      <c r="B56" s="51"/>
      <c r="C56" s="37" t="s">
        <v>105</v>
      </c>
      <c r="D56" s="48">
        <v>50534.33</v>
      </c>
      <c r="E56" s="49"/>
      <c r="F56" s="27">
        <f t="shared" si="0"/>
        <v>50534.33</v>
      </c>
      <c r="G56" s="10">
        <f t="shared" si="1"/>
        <v>7.9541743825292978E-3</v>
      </c>
    </row>
    <row r="57" spans="2:7" ht="14.25" thickTop="1" thickBot="1" x14ac:dyDescent="0.25">
      <c r="B57" s="51"/>
      <c r="C57" s="37" t="s">
        <v>132</v>
      </c>
      <c r="D57" s="48">
        <v>3937.74</v>
      </c>
      <c r="E57" s="49"/>
      <c r="F57" s="27">
        <f t="shared" si="0"/>
        <v>3937.74</v>
      </c>
      <c r="G57" s="10">
        <f t="shared" si="1"/>
        <v>6.1980579604124396E-4</v>
      </c>
    </row>
    <row r="58" spans="2:7" ht="14.25" thickTop="1" thickBot="1" x14ac:dyDescent="0.25">
      <c r="B58" s="51"/>
      <c r="C58" s="37" t="s">
        <v>133</v>
      </c>
      <c r="D58" s="48">
        <v>66042.720000000001</v>
      </c>
      <c r="E58" s="49"/>
      <c r="F58" s="27">
        <f t="shared" si="0"/>
        <v>66042.720000000001</v>
      </c>
      <c r="G58" s="10">
        <f t="shared" si="1"/>
        <v>1.039521670865242E-2</v>
      </c>
    </row>
    <row r="59" spans="2:7" ht="14.25" thickTop="1" thickBot="1" x14ac:dyDescent="0.25">
      <c r="B59" s="51"/>
      <c r="C59" s="37" t="s">
        <v>77</v>
      </c>
      <c r="D59" s="48">
        <v>2232.09</v>
      </c>
      <c r="E59" s="49"/>
      <c r="F59" s="27">
        <f t="shared" si="0"/>
        <v>2232.09</v>
      </c>
      <c r="G59" s="10">
        <f t="shared" si="1"/>
        <v>3.5133409501025977E-4</v>
      </c>
    </row>
    <row r="60" spans="2:7" ht="14.25" thickTop="1" thickBot="1" x14ac:dyDescent="0.25">
      <c r="B60" s="51"/>
      <c r="C60" s="37" t="s">
        <v>141</v>
      </c>
      <c r="D60" s="48">
        <v>2108.56</v>
      </c>
      <c r="E60" s="49"/>
      <c r="F60" s="27">
        <f t="shared" si="0"/>
        <v>2108.56</v>
      </c>
      <c r="G60" s="10">
        <f t="shared" si="1"/>
        <v>3.3189029984222559E-4</v>
      </c>
    </row>
    <row r="61" spans="2:7" ht="14.25" thickTop="1" thickBot="1" x14ac:dyDescent="0.25">
      <c r="B61" s="51"/>
      <c r="C61" s="37" t="s">
        <v>226</v>
      </c>
      <c r="D61" s="48">
        <v>34386.620000000003</v>
      </c>
      <c r="E61" s="49"/>
      <c r="F61" s="27">
        <f t="shared" si="0"/>
        <v>34386.620000000003</v>
      </c>
      <c r="G61" s="10">
        <f t="shared" si="1"/>
        <v>5.4125021921883525E-3</v>
      </c>
    </row>
    <row r="62" spans="2:7" ht="14.25" thickTop="1" thickBot="1" x14ac:dyDescent="0.25">
      <c r="B62" s="51"/>
      <c r="C62" s="37" t="s">
        <v>79</v>
      </c>
      <c r="D62" s="48">
        <v>4840.3</v>
      </c>
      <c r="E62" s="49"/>
      <c r="F62" s="27">
        <f t="shared" si="0"/>
        <v>4840.3</v>
      </c>
      <c r="G62" s="10">
        <f t="shared" si="1"/>
        <v>7.6187000527674074E-4</v>
      </c>
    </row>
    <row r="63" spans="2:7" ht="14.25" customHeight="1" thickTop="1" thickBot="1" x14ac:dyDescent="0.25">
      <c r="B63" s="51"/>
      <c r="C63" s="37" t="s">
        <v>72</v>
      </c>
      <c r="D63" s="48">
        <v>1350</v>
      </c>
      <c r="E63" s="49"/>
      <c r="F63" s="27">
        <f t="shared" si="0"/>
        <v>1350</v>
      </c>
      <c r="G63" s="10">
        <f t="shared" si="1"/>
        <v>2.124918924702188E-4</v>
      </c>
    </row>
    <row r="64" spans="2:7" ht="14.25" thickTop="1" thickBot="1" x14ac:dyDescent="0.25">
      <c r="B64" s="52"/>
      <c r="C64" s="37" t="s">
        <v>73</v>
      </c>
      <c r="D64" s="48">
        <v>13.18</v>
      </c>
      <c r="E64" s="49"/>
      <c r="F64" s="27">
        <f t="shared" si="0"/>
        <v>13.18</v>
      </c>
      <c r="G64" s="10">
        <f t="shared" si="1"/>
        <v>2.0745504761166546E-6</v>
      </c>
    </row>
    <row r="65" spans="2:7" ht="22.5" thickTop="1" thickBot="1" x14ac:dyDescent="0.25">
      <c r="B65" s="37" t="s">
        <v>80</v>
      </c>
      <c r="C65" s="37" t="s">
        <v>81</v>
      </c>
      <c r="D65" s="48">
        <v>126929.81</v>
      </c>
      <c r="E65" s="49"/>
      <c r="F65" s="27">
        <f t="shared" si="0"/>
        <v>126929.81</v>
      </c>
      <c r="G65" s="10">
        <f t="shared" si="1"/>
        <v>1.9978930027989113E-2</v>
      </c>
    </row>
    <row r="66" spans="2:7" ht="22.5" thickTop="1" thickBot="1" x14ac:dyDescent="0.25">
      <c r="B66" s="37" t="s">
        <v>82</v>
      </c>
      <c r="C66" s="37" t="s">
        <v>5</v>
      </c>
      <c r="D66" s="48">
        <v>23120</v>
      </c>
      <c r="E66" s="49"/>
      <c r="F66" s="27">
        <f t="shared" si="0"/>
        <v>23120</v>
      </c>
      <c r="G66" s="10">
        <f t="shared" si="1"/>
        <v>3.6391204103047841E-3</v>
      </c>
    </row>
    <row r="67" spans="2:7" ht="14.25" thickTop="1" thickBot="1" x14ac:dyDescent="0.25">
      <c r="B67" s="45" t="s">
        <v>86</v>
      </c>
      <c r="C67" s="37" t="s">
        <v>5</v>
      </c>
      <c r="D67" s="48">
        <v>207013</v>
      </c>
      <c r="E67" s="49"/>
      <c r="F67" s="27">
        <f t="shared" si="0"/>
        <v>207013</v>
      </c>
      <c r="G67" s="10">
        <f t="shared" si="1"/>
        <v>3.2584136396990669E-2</v>
      </c>
    </row>
    <row r="68" spans="2:7" ht="14.25" thickTop="1" thickBot="1" x14ac:dyDescent="0.25">
      <c r="B68" s="45"/>
      <c r="C68" s="37" t="s">
        <v>38</v>
      </c>
      <c r="D68" s="48"/>
      <c r="E68" s="49">
        <v>16537</v>
      </c>
      <c r="F68" s="27">
        <f t="shared" si="0"/>
        <v>16537</v>
      </c>
      <c r="G68" s="10">
        <f t="shared" si="1"/>
        <v>2.6029469820592652E-3</v>
      </c>
    </row>
    <row r="69" spans="2:7" ht="13.5" thickTop="1" x14ac:dyDescent="0.2">
      <c r="B69" s="33"/>
      <c r="C69" s="11"/>
      <c r="D69" s="53">
        <f>SUM(D4:D68)</f>
        <v>4594285.8199999994</v>
      </c>
      <c r="E69" s="53">
        <f t="shared" ref="E69:F69" si="2">SUM(E4:E68)</f>
        <v>1758897.7500000002</v>
      </c>
      <c r="F69" s="53">
        <f t="shared" si="2"/>
        <v>6353183.5699999966</v>
      </c>
      <c r="G69" s="55">
        <f>SUM(G4:G68)</f>
        <v>1.0000000000000007</v>
      </c>
    </row>
  </sheetData>
  <mergeCells count="3">
    <mergeCell ref="B67:B68"/>
    <mergeCell ref="B1:G1"/>
    <mergeCell ref="B6:B64"/>
  </mergeCells>
  <conditionalFormatting sqref="G4:G68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2987.45</v>
      </c>
      <c r="E4" s="49"/>
      <c r="F4" s="27">
        <f>SUM(D4,E4)</f>
        <v>2987.45</v>
      </c>
      <c r="G4" s="10">
        <f>F4/$F$53</f>
        <v>1.7030799520687415E-3</v>
      </c>
    </row>
    <row r="5" spans="2:7" ht="14.25" thickTop="1" thickBot="1" x14ac:dyDescent="0.25">
      <c r="B5" s="45"/>
      <c r="C5" s="37" t="s">
        <v>5</v>
      </c>
      <c r="D5" s="48">
        <v>7000</v>
      </c>
      <c r="E5" s="49"/>
      <c r="F5" s="27">
        <f t="shared" ref="F5:F52" si="0">SUM(D5,E5)</f>
        <v>7000</v>
      </c>
      <c r="G5" s="10">
        <f t="shared" ref="G5:G52" si="1">F5/$F$53</f>
        <v>3.9905470098181364E-3</v>
      </c>
    </row>
    <row r="6" spans="2:7" ht="14.25" thickTop="1" thickBot="1" x14ac:dyDescent="0.25">
      <c r="B6" s="45"/>
      <c r="C6" s="37" t="s">
        <v>6</v>
      </c>
      <c r="D6" s="48">
        <v>10600</v>
      </c>
      <c r="E6" s="49"/>
      <c r="F6" s="27">
        <f t="shared" si="0"/>
        <v>10600</v>
      </c>
      <c r="G6" s="10">
        <f t="shared" si="1"/>
        <v>6.0428283291531779E-3</v>
      </c>
    </row>
    <row r="7" spans="2:7" ht="14.25" thickTop="1" thickBot="1" x14ac:dyDescent="0.25">
      <c r="B7" s="45"/>
      <c r="C7" s="37" t="s">
        <v>10</v>
      </c>
      <c r="D7" s="48">
        <v>13864.96</v>
      </c>
      <c r="E7" s="49">
        <v>1224.0899999999999</v>
      </c>
      <c r="F7" s="27">
        <f t="shared" si="0"/>
        <v>15089.05</v>
      </c>
      <c r="G7" s="10">
        <f t="shared" si="1"/>
        <v>8.6019376226423357E-3</v>
      </c>
    </row>
    <row r="8" spans="2:7" ht="14.25" thickTop="1" thickBot="1" x14ac:dyDescent="0.25">
      <c r="B8" s="45"/>
      <c r="C8" s="37" t="s">
        <v>15</v>
      </c>
      <c r="D8" s="48"/>
      <c r="E8" s="49">
        <v>2448.71</v>
      </c>
      <c r="F8" s="27">
        <f t="shared" si="0"/>
        <v>2448.71</v>
      </c>
      <c r="G8" s="10">
        <f t="shared" si="1"/>
        <v>1.3959560526302526E-3</v>
      </c>
    </row>
    <row r="9" spans="2:7" ht="14.25" thickTop="1" thickBot="1" x14ac:dyDescent="0.25">
      <c r="B9" s="45"/>
      <c r="C9" s="37" t="s">
        <v>19</v>
      </c>
      <c r="D9" s="48">
        <v>1197.4000000000001</v>
      </c>
      <c r="E9" s="49"/>
      <c r="F9" s="27">
        <f t="shared" si="0"/>
        <v>1197.4000000000001</v>
      </c>
      <c r="G9" s="10">
        <f t="shared" si="1"/>
        <v>6.8261156993660525E-4</v>
      </c>
    </row>
    <row r="10" spans="2:7" ht="14.25" thickTop="1" thickBot="1" x14ac:dyDescent="0.25">
      <c r="B10" s="45"/>
      <c r="C10" s="37" t="s">
        <v>21</v>
      </c>
      <c r="D10" s="48">
        <v>431.36</v>
      </c>
      <c r="E10" s="49"/>
      <c r="F10" s="27">
        <f t="shared" si="0"/>
        <v>431.36</v>
      </c>
      <c r="G10" s="10">
        <f t="shared" si="1"/>
        <v>2.4590890830787876E-4</v>
      </c>
    </row>
    <row r="11" spans="2:7" ht="14.25" thickTop="1" thickBot="1" x14ac:dyDescent="0.25">
      <c r="B11" s="45"/>
      <c r="C11" s="37" t="s">
        <v>24</v>
      </c>
      <c r="D11" s="48"/>
      <c r="E11" s="49">
        <v>3097.75</v>
      </c>
      <c r="F11" s="27">
        <f t="shared" si="0"/>
        <v>3097.75</v>
      </c>
      <c r="G11" s="10">
        <f t="shared" si="1"/>
        <v>1.7659595713805901E-3</v>
      </c>
    </row>
    <row r="12" spans="2:7" ht="14.25" thickTop="1" thickBot="1" x14ac:dyDescent="0.25">
      <c r="B12" s="45"/>
      <c r="C12" s="37" t="s">
        <v>26</v>
      </c>
      <c r="D12" s="48">
        <v>9010.26</v>
      </c>
      <c r="E12" s="49"/>
      <c r="F12" s="27">
        <f t="shared" si="0"/>
        <v>9010.26</v>
      </c>
      <c r="G12" s="10">
        <f t="shared" si="1"/>
        <v>5.1365523000977088E-3</v>
      </c>
    </row>
    <row r="13" spans="2:7" ht="14.25" thickTop="1" thickBot="1" x14ac:dyDescent="0.25">
      <c r="B13" s="45"/>
      <c r="C13" s="37" t="s">
        <v>28</v>
      </c>
      <c r="D13" s="48">
        <v>34038.04</v>
      </c>
      <c r="E13" s="49"/>
      <c r="F13" s="27">
        <f t="shared" si="0"/>
        <v>34038.04</v>
      </c>
      <c r="G13" s="10">
        <f t="shared" si="1"/>
        <v>1.9404342677438589E-2</v>
      </c>
    </row>
    <row r="14" spans="2:7" ht="14.25" thickTop="1" thickBot="1" x14ac:dyDescent="0.25">
      <c r="B14" s="45"/>
      <c r="C14" s="37" t="s">
        <v>29</v>
      </c>
      <c r="D14" s="48"/>
      <c r="E14" s="49">
        <v>4904.92</v>
      </c>
      <c r="F14" s="27">
        <f t="shared" si="0"/>
        <v>4904.92</v>
      </c>
      <c r="G14" s="10">
        <f t="shared" si="1"/>
        <v>2.7961876913424532E-3</v>
      </c>
    </row>
    <row r="15" spans="2:7" ht="14.25" thickTop="1" thickBot="1" x14ac:dyDescent="0.25">
      <c r="B15" s="45"/>
      <c r="C15" s="37" t="s">
        <v>31</v>
      </c>
      <c r="D15" s="48">
        <v>432</v>
      </c>
      <c r="E15" s="49"/>
      <c r="F15" s="27">
        <f t="shared" si="0"/>
        <v>432</v>
      </c>
      <c r="G15" s="10">
        <f t="shared" si="1"/>
        <v>2.4627375832020495E-4</v>
      </c>
    </row>
    <row r="16" spans="2:7" ht="14.25" thickTop="1" thickBot="1" x14ac:dyDescent="0.25">
      <c r="B16" s="45"/>
      <c r="C16" s="37" t="s">
        <v>33</v>
      </c>
      <c r="D16" s="48">
        <v>354</v>
      </c>
      <c r="E16" s="49"/>
      <c r="F16" s="27">
        <f t="shared" si="0"/>
        <v>354</v>
      </c>
      <c r="G16" s="10">
        <f t="shared" si="1"/>
        <v>2.0180766306794574E-4</v>
      </c>
    </row>
    <row r="17" spans="2:7" ht="14.25" thickTop="1" thickBot="1" x14ac:dyDescent="0.25">
      <c r="B17" s="45"/>
      <c r="C17" s="37" t="s">
        <v>40</v>
      </c>
      <c r="D17" s="48">
        <v>148768.87</v>
      </c>
      <c r="E17" s="49">
        <v>29022.29</v>
      </c>
      <c r="F17" s="7">
        <f t="shared" si="0"/>
        <v>177791.16</v>
      </c>
      <c r="G17" s="10">
        <f t="shared" si="1"/>
        <v>0.10135485455858541</v>
      </c>
    </row>
    <row r="18" spans="2:7" ht="14.25" thickTop="1" thickBot="1" x14ac:dyDescent="0.25">
      <c r="B18" s="45"/>
      <c r="C18" s="37" t="s">
        <v>41</v>
      </c>
      <c r="D18" s="48">
        <v>270176.25</v>
      </c>
      <c r="E18" s="49">
        <v>74328.259999999995</v>
      </c>
      <c r="F18" s="7">
        <f t="shared" si="0"/>
        <v>344504.51</v>
      </c>
      <c r="G18" s="10">
        <f t="shared" si="1"/>
        <v>0.19639449174990889</v>
      </c>
    </row>
    <row r="19" spans="2:7" ht="14.25" thickTop="1" thickBot="1" x14ac:dyDescent="0.25">
      <c r="B19" s="45"/>
      <c r="C19" s="37" t="s">
        <v>42</v>
      </c>
      <c r="D19" s="48">
        <v>219323.4</v>
      </c>
      <c r="E19" s="49">
        <v>43864.68</v>
      </c>
      <c r="F19" s="7">
        <f t="shared" si="0"/>
        <v>263188.08</v>
      </c>
      <c r="G19" s="10">
        <f t="shared" si="1"/>
        <v>0.15003777223768236</v>
      </c>
    </row>
    <row r="20" spans="2:7" ht="14.25" thickTop="1" thickBot="1" x14ac:dyDescent="0.25">
      <c r="B20" s="45"/>
      <c r="C20" s="37" t="s">
        <v>44</v>
      </c>
      <c r="D20" s="48"/>
      <c r="E20" s="49">
        <v>4921.78</v>
      </c>
      <c r="F20" s="27">
        <f t="shared" si="0"/>
        <v>4921.78</v>
      </c>
      <c r="G20" s="10">
        <f t="shared" si="1"/>
        <v>2.8057992088546722E-3</v>
      </c>
    </row>
    <row r="21" spans="2:7" ht="14.25" thickTop="1" thickBot="1" x14ac:dyDescent="0.25">
      <c r="B21" s="45"/>
      <c r="C21" s="37" t="s">
        <v>101</v>
      </c>
      <c r="D21" s="48"/>
      <c r="E21" s="49">
        <v>404.6</v>
      </c>
      <c r="F21" s="27">
        <f t="shared" si="0"/>
        <v>404.6</v>
      </c>
      <c r="G21" s="10">
        <f t="shared" si="1"/>
        <v>2.3065361716748827E-4</v>
      </c>
    </row>
    <row r="22" spans="2:7" ht="14.25" thickTop="1" thickBot="1" x14ac:dyDescent="0.25">
      <c r="B22" s="45"/>
      <c r="C22" s="37" t="s">
        <v>100</v>
      </c>
      <c r="D22" s="48">
        <v>7919.5</v>
      </c>
      <c r="E22" s="49"/>
      <c r="F22" s="27">
        <f t="shared" si="0"/>
        <v>7919.5</v>
      </c>
      <c r="G22" s="10">
        <f t="shared" si="1"/>
        <v>4.5147338634649609E-3</v>
      </c>
    </row>
    <row r="23" spans="2:7" ht="14.25" thickTop="1" thickBot="1" x14ac:dyDescent="0.25">
      <c r="B23" s="45"/>
      <c r="C23" s="37" t="s">
        <v>37</v>
      </c>
      <c r="D23" s="48">
        <v>2000</v>
      </c>
      <c r="E23" s="49">
        <v>4126.12</v>
      </c>
      <c r="F23" s="27">
        <f t="shared" si="0"/>
        <v>6126.12</v>
      </c>
      <c r="G23" s="10">
        <f t="shared" si="1"/>
        <v>3.4923671211124401E-3</v>
      </c>
    </row>
    <row r="24" spans="2:7" ht="14.25" thickTop="1" thickBot="1" x14ac:dyDescent="0.25">
      <c r="B24" s="45"/>
      <c r="C24" s="37" t="s">
        <v>46</v>
      </c>
      <c r="D24" s="48"/>
      <c r="E24" s="49">
        <v>2131.84</v>
      </c>
      <c r="F24" s="27">
        <f t="shared" si="0"/>
        <v>2131.84</v>
      </c>
      <c r="G24" s="10">
        <f t="shared" si="1"/>
        <v>1.2153153910586709E-3</v>
      </c>
    </row>
    <row r="25" spans="2:7" ht="14.25" thickTop="1" thickBot="1" x14ac:dyDescent="0.25">
      <c r="B25" s="45"/>
      <c r="C25" s="37" t="s">
        <v>48</v>
      </c>
      <c r="D25" s="48">
        <v>4205.3500000000004</v>
      </c>
      <c r="E25" s="49">
        <v>132215.07999999999</v>
      </c>
      <c r="F25" s="7">
        <f t="shared" si="0"/>
        <v>136420.43</v>
      </c>
      <c r="G25" s="10">
        <f t="shared" si="1"/>
        <v>7.77703055735149E-2</v>
      </c>
    </row>
    <row r="26" spans="2:7" ht="14.25" thickTop="1" thickBot="1" x14ac:dyDescent="0.25">
      <c r="B26" s="45"/>
      <c r="C26" s="37" t="s">
        <v>49</v>
      </c>
      <c r="D26" s="48">
        <v>11895.21</v>
      </c>
      <c r="E26" s="49">
        <v>723.66</v>
      </c>
      <c r="F26" s="27">
        <f t="shared" si="0"/>
        <v>12618.869999999999</v>
      </c>
      <c r="G26" s="10">
        <f t="shared" si="1"/>
        <v>7.1937419922548261E-3</v>
      </c>
    </row>
    <row r="27" spans="2:7" ht="14.25" thickTop="1" thickBot="1" x14ac:dyDescent="0.25">
      <c r="B27" s="45"/>
      <c r="C27" s="37" t="s">
        <v>52</v>
      </c>
      <c r="D27" s="48"/>
      <c r="E27" s="49">
        <v>3952.19</v>
      </c>
      <c r="F27" s="27">
        <f t="shared" si="0"/>
        <v>3952.19</v>
      </c>
      <c r="G27" s="10">
        <f t="shared" si="1"/>
        <v>2.2530571409618773E-3</v>
      </c>
    </row>
    <row r="28" spans="2:7" ht="14.25" thickTop="1" thickBot="1" x14ac:dyDescent="0.25">
      <c r="B28" s="45"/>
      <c r="C28" s="37" t="s">
        <v>54</v>
      </c>
      <c r="D28" s="48">
        <v>2000</v>
      </c>
      <c r="E28" s="49"/>
      <c r="F28" s="27">
        <f t="shared" si="0"/>
        <v>2000</v>
      </c>
      <c r="G28" s="10">
        <f t="shared" si="1"/>
        <v>1.1401562885194675E-3</v>
      </c>
    </row>
    <row r="29" spans="2:7" ht="14.25" thickTop="1" thickBot="1" x14ac:dyDescent="0.25">
      <c r="B29" s="45"/>
      <c r="C29" s="37" t="s">
        <v>55</v>
      </c>
      <c r="D29" s="48">
        <v>197242.66</v>
      </c>
      <c r="E29" s="49">
        <v>33042.080000000002</v>
      </c>
      <c r="F29" s="7">
        <f t="shared" si="0"/>
        <v>230284.74</v>
      </c>
      <c r="G29" s="10">
        <f t="shared" si="1"/>
        <v>0.13128029723053528</v>
      </c>
    </row>
    <row r="30" spans="2:7" ht="14.25" thickTop="1" thickBot="1" x14ac:dyDescent="0.25">
      <c r="B30" s="45"/>
      <c r="C30" s="37" t="s">
        <v>57</v>
      </c>
      <c r="D30" s="48">
        <v>1967.02</v>
      </c>
      <c r="E30" s="49">
        <v>1418.07</v>
      </c>
      <c r="F30" s="27">
        <f t="shared" si="0"/>
        <v>3385.09</v>
      </c>
      <c r="G30" s="10">
        <f t="shared" si="1"/>
        <v>1.9297658253521822E-3</v>
      </c>
    </row>
    <row r="31" spans="2:7" ht="14.25" thickTop="1" thickBot="1" x14ac:dyDescent="0.25">
      <c r="B31" s="45"/>
      <c r="C31" s="37" t="s">
        <v>58</v>
      </c>
      <c r="D31" s="48">
        <v>4296.3</v>
      </c>
      <c r="E31" s="49">
        <v>3478.72</v>
      </c>
      <c r="F31" s="27">
        <f t="shared" si="0"/>
        <v>7775.02</v>
      </c>
      <c r="G31" s="10">
        <f t="shared" si="1"/>
        <v>4.432368973182315E-3</v>
      </c>
    </row>
    <row r="32" spans="2:7" ht="14.25" thickTop="1" thickBot="1" x14ac:dyDescent="0.25">
      <c r="B32" s="45"/>
      <c r="C32" s="37" t="s">
        <v>59</v>
      </c>
      <c r="D32" s="48"/>
      <c r="E32" s="49">
        <v>294</v>
      </c>
      <c r="F32" s="27">
        <f t="shared" si="0"/>
        <v>294</v>
      </c>
      <c r="G32" s="10">
        <f t="shared" si="1"/>
        <v>1.6760297441236171E-4</v>
      </c>
    </row>
    <row r="33" spans="2:7" ht="14.25" thickTop="1" thickBot="1" x14ac:dyDescent="0.25">
      <c r="B33" s="45"/>
      <c r="C33" s="37" t="s">
        <v>60</v>
      </c>
      <c r="D33" s="48">
        <v>3500</v>
      </c>
      <c r="E33" s="49">
        <v>3500</v>
      </c>
      <c r="F33" s="27">
        <f t="shared" si="0"/>
        <v>7000</v>
      </c>
      <c r="G33" s="10">
        <f t="shared" si="1"/>
        <v>3.9905470098181364E-3</v>
      </c>
    </row>
    <row r="34" spans="2:7" ht="14.25" thickTop="1" thickBot="1" x14ac:dyDescent="0.25">
      <c r="B34" s="45"/>
      <c r="C34" s="37" t="s">
        <v>61</v>
      </c>
      <c r="D34" s="48">
        <v>6002.67</v>
      </c>
      <c r="E34" s="49"/>
      <c r="F34" s="27">
        <f t="shared" si="0"/>
        <v>6002.67</v>
      </c>
      <c r="G34" s="10">
        <f t="shared" si="1"/>
        <v>3.4219909742035761E-3</v>
      </c>
    </row>
    <row r="35" spans="2:7" ht="14.25" thickTop="1" thickBot="1" x14ac:dyDescent="0.25">
      <c r="B35" s="45"/>
      <c r="C35" s="37" t="s">
        <v>41</v>
      </c>
      <c r="D35" s="48"/>
      <c r="E35" s="49">
        <v>67.84</v>
      </c>
      <c r="F35" s="27">
        <f t="shared" si="0"/>
        <v>67.84</v>
      </c>
      <c r="G35" s="10">
        <f t="shared" si="1"/>
        <v>3.8674101306580335E-5</v>
      </c>
    </row>
    <row r="36" spans="2:7" ht="14.25" thickTop="1" thickBot="1" x14ac:dyDescent="0.25">
      <c r="B36" s="45"/>
      <c r="C36" s="37" t="s">
        <v>69</v>
      </c>
      <c r="D36" s="48">
        <v>24915.9</v>
      </c>
      <c r="E36" s="49">
        <v>4983.18</v>
      </c>
      <c r="F36" s="27">
        <f t="shared" si="0"/>
        <v>29899.08</v>
      </c>
      <c r="G36" s="10">
        <f t="shared" si="1"/>
        <v>1.7044812041473321E-2</v>
      </c>
    </row>
    <row r="37" spans="2:7" ht="14.25" thickTop="1" thickBot="1" x14ac:dyDescent="0.25">
      <c r="B37" s="45"/>
      <c r="C37" s="37" t="s">
        <v>71</v>
      </c>
      <c r="D37" s="48">
        <v>2161.37</v>
      </c>
      <c r="E37" s="49">
        <v>8317.1</v>
      </c>
      <c r="F37" s="27">
        <f t="shared" si="0"/>
        <v>10478.470000000001</v>
      </c>
      <c r="G37" s="10">
        <f t="shared" si="1"/>
        <v>5.9735467322812926E-3</v>
      </c>
    </row>
    <row r="38" spans="2:7" ht="14.25" thickTop="1" thickBot="1" x14ac:dyDescent="0.25">
      <c r="B38" s="45"/>
      <c r="C38" s="37" t="s">
        <v>72</v>
      </c>
      <c r="D38" s="48">
        <v>275.51</v>
      </c>
      <c r="E38" s="49"/>
      <c r="F38" s="27">
        <f t="shared" si="0"/>
        <v>275.51</v>
      </c>
      <c r="G38" s="10">
        <f t="shared" si="1"/>
        <v>1.5706222952499923E-4</v>
      </c>
    </row>
    <row r="39" spans="2:7" ht="14.25" thickTop="1" thickBot="1" x14ac:dyDescent="0.25">
      <c r="B39" s="45"/>
      <c r="C39" s="37" t="s">
        <v>140</v>
      </c>
      <c r="D39" s="48">
        <v>2250.1999999999998</v>
      </c>
      <c r="E39" s="49"/>
      <c r="F39" s="27">
        <f t="shared" si="0"/>
        <v>2250.1999999999998</v>
      </c>
      <c r="G39" s="10">
        <f t="shared" si="1"/>
        <v>1.2827898402132528E-3</v>
      </c>
    </row>
    <row r="40" spans="2:7" ht="14.25" thickTop="1" thickBot="1" x14ac:dyDescent="0.25">
      <c r="B40" s="45"/>
      <c r="C40" s="37" t="s">
        <v>74</v>
      </c>
      <c r="D40" s="48">
        <v>416.19</v>
      </c>
      <c r="E40" s="49"/>
      <c r="F40" s="27">
        <f t="shared" si="0"/>
        <v>416.19</v>
      </c>
      <c r="G40" s="10">
        <f t="shared" si="1"/>
        <v>2.3726082285945859E-4</v>
      </c>
    </row>
    <row r="41" spans="2:7" ht="14.25" thickTop="1" thickBot="1" x14ac:dyDescent="0.25">
      <c r="B41" s="45"/>
      <c r="C41" s="37" t="s">
        <v>105</v>
      </c>
      <c r="D41" s="48">
        <v>9729.7199999999993</v>
      </c>
      <c r="E41" s="49"/>
      <c r="F41" s="27">
        <f t="shared" si="0"/>
        <v>9729.7199999999993</v>
      </c>
      <c r="G41" s="10">
        <f t="shared" si="1"/>
        <v>5.5467007217668163E-3</v>
      </c>
    </row>
    <row r="42" spans="2:7" ht="14.25" thickTop="1" thickBot="1" x14ac:dyDescent="0.25">
      <c r="B42" s="45"/>
      <c r="C42" s="37" t="s">
        <v>79</v>
      </c>
      <c r="D42" s="48">
        <v>630.08000000000004</v>
      </c>
      <c r="E42" s="49"/>
      <c r="F42" s="27">
        <f t="shared" si="0"/>
        <v>630.08000000000004</v>
      </c>
      <c r="G42" s="10">
        <f t="shared" si="1"/>
        <v>3.5919483713517305E-4</v>
      </c>
    </row>
    <row r="43" spans="2:7" ht="14.25" thickTop="1" thickBot="1" x14ac:dyDescent="0.25">
      <c r="B43" s="45"/>
      <c r="C43" s="37" t="s">
        <v>66</v>
      </c>
      <c r="D43" s="48"/>
      <c r="E43" s="49">
        <v>11221.36</v>
      </c>
      <c r="F43" s="27">
        <f t="shared" si="0"/>
        <v>11221.36</v>
      </c>
      <c r="G43" s="10">
        <f t="shared" si="1"/>
        <v>6.3970520848704061E-3</v>
      </c>
    </row>
    <row r="44" spans="2:7" ht="14.25" thickTop="1" thickBot="1" x14ac:dyDescent="0.25">
      <c r="B44" s="45"/>
      <c r="C44" s="37" t="s">
        <v>73</v>
      </c>
      <c r="D44" s="48"/>
      <c r="E44" s="49">
        <v>135.79</v>
      </c>
      <c r="F44" s="27">
        <f t="shared" si="0"/>
        <v>135.79</v>
      </c>
      <c r="G44" s="10">
        <f t="shared" si="1"/>
        <v>7.7410911209029244E-5</v>
      </c>
    </row>
    <row r="45" spans="2:7" ht="14.25" thickTop="1" thickBot="1" x14ac:dyDescent="0.25">
      <c r="B45" s="45"/>
      <c r="C45" s="37" t="s">
        <v>140</v>
      </c>
      <c r="D45" s="48">
        <v>80.5</v>
      </c>
      <c r="E45" s="49"/>
      <c r="F45" s="27">
        <f t="shared" si="0"/>
        <v>80.5</v>
      </c>
      <c r="G45" s="10">
        <f t="shared" si="1"/>
        <v>4.5891290612908566E-5</v>
      </c>
    </row>
    <row r="46" spans="2:7" ht="14.25" customHeight="1" thickTop="1" thickBot="1" x14ac:dyDescent="0.25">
      <c r="B46" s="45"/>
      <c r="C46" s="37" t="s">
        <v>74</v>
      </c>
      <c r="D46" s="48">
        <v>9.49</v>
      </c>
      <c r="E46" s="49"/>
      <c r="F46" s="27">
        <f t="shared" si="0"/>
        <v>9.49</v>
      </c>
      <c r="G46" s="10">
        <f t="shared" si="1"/>
        <v>5.410041589024873E-6</v>
      </c>
    </row>
    <row r="47" spans="2:7" ht="14.25" thickTop="1" thickBot="1" x14ac:dyDescent="0.25">
      <c r="B47" s="45" t="s">
        <v>82</v>
      </c>
      <c r="C47" s="37" t="s">
        <v>5</v>
      </c>
      <c r="D47" s="48">
        <v>249384.3</v>
      </c>
      <c r="E47" s="49"/>
      <c r="F47" s="7">
        <f t="shared" si="0"/>
        <v>249384.3</v>
      </c>
      <c r="G47" s="10">
        <f t="shared" si="1"/>
        <v>0.14216853895151271</v>
      </c>
    </row>
    <row r="48" spans="2:7" ht="14.25" thickTop="1" thickBot="1" x14ac:dyDescent="0.25">
      <c r="B48" s="45"/>
      <c r="C48" s="37" t="s">
        <v>21</v>
      </c>
      <c r="D48" s="48"/>
      <c r="E48" s="49">
        <v>2035</v>
      </c>
      <c r="F48" s="27">
        <f t="shared" si="0"/>
        <v>2035</v>
      </c>
      <c r="G48" s="10">
        <f t="shared" si="1"/>
        <v>1.1601090235685582E-3</v>
      </c>
    </row>
    <row r="49" spans="2:7" ht="14.25" thickTop="1" thickBot="1" x14ac:dyDescent="0.25">
      <c r="B49" s="45"/>
      <c r="C49" s="37" t="s">
        <v>22</v>
      </c>
      <c r="D49" s="48"/>
      <c r="E49" s="49">
        <v>64.05</v>
      </c>
      <c r="F49" s="27">
        <f t="shared" si="0"/>
        <v>64.05</v>
      </c>
      <c r="G49" s="10">
        <f t="shared" si="1"/>
        <v>3.6513505139835947E-5</v>
      </c>
    </row>
    <row r="50" spans="2:7" ht="14.25" thickTop="1" thickBot="1" x14ac:dyDescent="0.25">
      <c r="B50" s="45"/>
      <c r="C50" s="37" t="s">
        <v>27</v>
      </c>
      <c r="D50" s="48"/>
      <c r="E50" s="49">
        <v>1269.8</v>
      </c>
      <c r="F50" s="27">
        <f t="shared" si="0"/>
        <v>1269.8</v>
      </c>
      <c r="G50" s="10">
        <f t="shared" si="1"/>
        <v>7.2388522758100988E-4</v>
      </c>
    </row>
    <row r="51" spans="2:7" ht="14.25" thickTop="1" thickBot="1" x14ac:dyDescent="0.25">
      <c r="B51" s="45"/>
      <c r="C51" s="37" t="s">
        <v>54</v>
      </c>
      <c r="D51" s="48">
        <v>85434.15</v>
      </c>
      <c r="E51" s="49"/>
      <c r="F51" s="27">
        <f t="shared" si="0"/>
        <v>85434.15</v>
      </c>
      <c r="G51" s="10">
        <f t="shared" si="1"/>
        <v>4.8704141688407726E-2</v>
      </c>
    </row>
    <row r="52" spans="2:7" ht="14.25" thickTop="1" thickBot="1" x14ac:dyDescent="0.25">
      <c r="B52" s="45"/>
      <c r="C52" s="37" t="s">
        <v>55</v>
      </c>
      <c r="D52" s="48"/>
      <c r="E52" s="49">
        <v>42452.41</v>
      </c>
      <c r="F52" s="27">
        <f t="shared" si="0"/>
        <v>42452.41</v>
      </c>
      <c r="G52" s="10">
        <f t="shared" si="1"/>
        <v>2.4201191112153363E-2</v>
      </c>
    </row>
    <row r="53" spans="2:7" ht="13.5" thickTop="1" x14ac:dyDescent="0.2">
      <c r="B53" s="33"/>
      <c r="C53" s="11"/>
      <c r="D53" s="53">
        <f>SUM(D4:D52)</f>
        <v>1334500.1099999999</v>
      </c>
      <c r="E53" s="53">
        <f t="shared" ref="E53:F53" si="2">SUM(E4:E52)</f>
        <v>419645.36999999988</v>
      </c>
      <c r="F53" s="53">
        <f t="shared" si="2"/>
        <v>1754145.4800000002</v>
      </c>
      <c r="G53" s="55">
        <f>SUM(G4:G52)</f>
        <v>1.0000000000000004</v>
      </c>
    </row>
  </sheetData>
  <mergeCells count="3">
    <mergeCell ref="B1:G1"/>
    <mergeCell ref="B4:B46"/>
    <mergeCell ref="B47:B52"/>
  </mergeCells>
  <conditionalFormatting sqref="G4:G52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showGridLines="0" zoomScale="80" zoomScaleNormal="80" workbookViewId="0">
      <pane ySplit="1" topLeftCell="A2" activePane="bottomLeft" state="frozen"/>
      <selection pane="bottomLeft" activeCell="B1" sqref="B1:G1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4481.7</v>
      </c>
      <c r="E4" s="49"/>
      <c r="F4" s="27">
        <f>SUM(D4,E4)</f>
        <v>4481.7</v>
      </c>
      <c r="G4" s="10">
        <f>F4/$F$59</f>
        <v>8.7517509799658758E-4</v>
      </c>
    </row>
    <row r="5" spans="2:7" ht="14.25" thickTop="1" thickBot="1" x14ac:dyDescent="0.25">
      <c r="B5" s="45"/>
      <c r="C5" s="37" t="s">
        <v>5</v>
      </c>
      <c r="D5" s="48">
        <v>92900</v>
      </c>
      <c r="E5" s="49"/>
      <c r="F5" s="27">
        <f t="shared" ref="F5:F58" si="0">SUM(D5,E5)</f>
        <v>92900</v>
      </c>
      <c r="G5" s="10">
        <f t="shared" ref="G5:G58" si="1">F5/$F$59</f>
        <v>1.8141278221184595E-2</v>
      </c>
    </row>
    <row r="6" spans="2:7" ht="14.25" thickTop="1" thickBot="1" x14ac:dyDescent="0.25">
      <c r="B6" s="45"/>
      <c r="C6" s="37" t="s">
        <v>7</v>
      </c>
      <c r="D6" s="48">
        <v>29189.16</v>
      </c>
      <c r="E6" s="49"/>
      <c r="F6" s="27">
        <f t="shared" si="0"/>
        <v>29189.16</v>
      </c>
      <c r="G6" s="10">
        <f t="shared" si="1"/>
        <v>5.6999857115465286E-3</v>
      </c>
    </row>
    <row r="7" spans="2:7" ht="14.25" thickTop="1" thickBot="1" x14ac:dyDescent="0.25">
      <c r="B7" s="45"/>
      <c r="C7" s="37" t="s">
        <v>97</v>
      </c>
      <c r="D7" s="48"/>
      <c r="E7" s="49">
        <v>2934.03</v>
      </c>
      <c r="F7" s="27">
        <f t="shared" si="0"/>
        <v>2934.03</v>
      </c>
      <c r="G7" s="10">
        <f t="shared" si="1"/>
        <v>5.7294999504092824E-4</v>
      </c>
    </row>
    <row r="8" spans="2:7" ht="14.25" thickTop="1" thickBot="1" x14ac:dyDescent="0.25">
      <c r="B8" s="45"/>
      <c r="C8" s="37" t="s">
        <v>9</v>
      </c>
      <c r="D8" s="48"/>
      <c r="E8" s="49">
        <v>1700</v>
      </c>
      <c r="F8" s="27">
        <f t="shared" si="0"/>
        <v>1700</v>
      </c>
      <c r="G8" s="10">
        <f t="shared" si="1"/>
        <v>3.3197172202383002E-4</v>
      </c>
    </row>
    <row r="9" spans="2:7" ht="14.25" thickTop="1" thickBot="1" x14ac:dyDescent="0.25">
      <c r="B9" s="45"/>
      <c r="C9" s="37" t="s">
        <v>10</v>
      </c>
      <c r="D9" s="48">
        <v>53605</v>
      </c>
      <c r="E9" s="49">
        <v>10572.5</v>
      </c>
      <c r="F9" s="27">
        <f t="shared" si="0"/>
        <v>64177.5</v>
      </c>
      <c r="G9" s="10">
        <f t="shared" si="1"/>
        <v>1.2532420700108442E-2</v>
      </c>
    </row>
    <row r="10" spans="2:7" ht="14.25" thickTop="1" thickBot="1" x14ac:dyDescent="0.25">
      <c r="B10" s="45"/>
      <c r="C10" s="37" t="s">
        <v>11</v>
      </c>
      <c r="D10" s="48"/>
      <c r="E10" s="49">
        <v>444.9</v>
      </c>
      <c r="F10" s="27">
        <f t="shared" si="0"/>
        <v>444.9</v>
      </c>
      <c r="G10" s="10">
        <f t="shared" si="1"/>
        <v>8.6878952428471747E-5</v>
      </c>
    </row>
    <row r="11" spans="2:7" ht="14.25" thickTop="1" thickBot="1" x14ac:dyDescent="0.25">
      <c r="B11" s="45"/>
      <c r="C11" s="37" t="s">
        <v>15</v>
      </c>
      <c r="D11" s="48"/>
      <c r="E11" s="49">
        <v>1454.54</v>
      </c>
      <c r="F11" s="27">
        <f t="shared" si="0"/>
        <v>1454.54</v>
      </c>
      <c r="G11" s="10">
        <f t="shared" si="1"/>
        <v>2.8403891091325983E-4</v>
      </c>
    </row>
    <row r="12" spans="2:7" ht="14.25" thickTop="1" thickBot="1" x14ac:dyDescent="0.25">
      <c r="B12" s="45"/>
      <c r="C12" s="37" t="s">
        <v>17</v>
      </c>
      <c r="D12" s="48"/>
      <c r="E12" s="49">
        <v>5350.82</v>
      </c>
      <c r="F12" s="27">
        <f t="shared" si="0"/>
        <v>5350.82</v>
      </c>
      <c r="G12" s="10">
        <f t="shared" si="1"/>
        <v>1.0448946644938529E-3</v>
      </c>
    </row>
    <row r="13" spans="2:7" ht="14.25" thickTop="1" thickBot="1" x14ac:dyDescent="0.25">
      <c r="B13" s="45"/>
      <c r="C13" s="37" t="s">
        <v>18</v>
      </c>
      <c r="D13" s="48">
        <v>18965.73</v>
      </c>
      <c r="E13" s="49">
        <v>10830.72</v>
      </c>
      <c r="F13" s="27">
        <f t="shared" si="0"/>
        <v>29796.449999999997</v>
      </c>
      <c r="G13" s="10">
        <f t="shared" si="1"/>
        <v>5.8185757745276168E-3</v>
      </c>
    </row>
    <row r="14" spans="2:7" ht="14.25" thickTop="1" thickBot="1" x14ac:dyDescent="0.25">
      <c r="B14" s="45"/>
      <c r="C14" s="37" t="s">
        <v>19</v>
      </c>
      <c r="D14" s="48"/>
      <c r="E14" s="49">
        <v>428.25</v>
      </c>
      <c r="F14" s="27">
        <f t="shared" si="0"/>
        <v>428.25</v>
      </c>
      <c r="G14" s="10">
        <f t="shared" si="1"/>
        <v>8.3627582327473654E-5</v>
      </c>
    </row>
    <row r="15" spans="2:7" ht="14.25" thickTop="1" thickBot="1" x14ac:dyDescent="0.25">
      <c r="B15" s="45"/>
      <c r="C15" s="37" t="s">
        <v>20</v>
      </c>
      <c r="D15" s="48">
        <v>12431</v>
      </c>
      <c r="E15" s="49">
        <v>4274.0600000000004</v>
      </c>
      <c r="F15" s="27">
        <f t="shared" si="0"/>
        <v>16705.060000000001</v>
      </c>
      <c r="G15" s="10">
        <f t="shared" si="1"/>
        <v>3.2621220792420015E-3</v>
      </c>
    </row>
    <row r="16" spans="2:7" ht="14.25" thickTop="1" thickBot="1" x14ac:dyDescent="0.25">
      <c r="B16" s="45"/>
      <c r="C16" s="37" t="s">
        <v>142</v>
      </c>
      <c r="D16" s="48"/>
      <c r="E16" s="49">
        <v>4970</v>
      </c>
      <c r="F16" s="27">
        <f t="shared" si="0"/>
        <v>4970</v>
      </c>
      <c r="G16" s="10">
        <f t="shared" si="1"/>
        <v>9.7052909321084424E-4</v>
      </c>
    </row>
    <row r="17" spans="2:7" ht="14.25" thickTop="1" thickBot="1" x14ac:dyDescent="0.25">
      <c r="B17" s="45"/>
      <c r="C17" s="37" t="s">
        <v>24</v>
      </c>
      <c r="D17" s="48">
        <v>5275.4</v>
      </c>
      <c r="E17" s="49">
        <v>6978</v>
      </c>
      <c r="F17" s="27">
        <f t="shared" si="0"/>
        <v>12253.4</v>
      </c>
      <c r="G17" s="10">
        <f t="shared" si="1"/>
        <v>2.3928131168510581E-3</v>
      </c>
    </row>
    <row r="18" spans="2:7" ht="14.25" thickTop="1" thickBot="1" x14ac:dyDescent="0.25">
      <c r="B18" s="45"/>
      <c r="C18" s="37" t="s">
        <v>26</v>
      </c>
      <c r="D18" s="48"/>
      <c r="E18" s="49">
        <v>2716.25</v>
      </c>
      <c r="F18" s="27">
        <f t="shared" si="0"/>
        <v>2716.25</v>
      </c>
      <c r="G18" s="10">
        <f t="shared" si="1"/>
        <v>5.3042246467484018E-4</v>
      </c>
    </row>
    <row r="19" spans="2:7" ht="14.25" thickTop="1" thickBot="1" x14ac:dyDescent="0.25">
      <c r="B19" s="45"/>
      <c r="C19" s="37" t="s">
        <v>28</v>
      </c>
      <c r="D19" s="48">
        <v>114325.41</v>
      </c>
      <c r="E19" s="49">
        <v>20454.14</v>
      </c>
      <c r="F19" s="27">
        <f t="shared" si="0"/>
        <v>134779.54999999999</v>
      </c>
      <c r="G19" s="10">
        <f t="shared" si="1"/>
        <v>2.631941135711582E-2</v>
      </c>
    </row>
    <row r="20" spans="2:7" ht="14.25" thickTop="1" thickBot="1" x14ac:dyDescent="0.25">
      <c r="B20" s="45"/>
      <c r="C20" s="37" t="s">
        <v>29</v>
      </c>
      <c r="D20" s="48"/>
      <c r="E20" s="49">
        <v>6909.65</v>
      </c>
      <c r="F20" s="27">
        <f t="shared" si="0"/>
        <v>6909.65</v>
      </c>
      <c r="G20" s="10">
        <f t="shared" si="1"/>
        <v>1.3492990641658571E-3</v>
      </c>
    </row>
    <row r="21" spans="2:7" ht="14.25" thickTop="1" thickBot="1" x14ac:dyDescent="0.25">
      <c r="B21" s="45"/>
      <c r="C21" s="37" t="s">
        <v>31</v>
      </c>
      <c r="D21" s="48"/>
      <c r="E21" s="49">
        <v>943.39</v>
      </c>
      <c r="F21" s="27">
        <f t="shared" si="0"/>
        <v>943.39</v>
      </c>
      <c r="G21" s="10">
        <f t="shared" si="1"/>
        <v>1.8422282520003588E-4</v>
      </c>
    </row>
    <row r="22" spans="2:7" ht="14.25" thickTop="1" thickBot="1" x14ac:dyDescent="0.25">
      <c r="B22" s="45"/>
      <c r="C22" s="37" t="s">
        <v>40</v>
      </c>
      <c r="D22" s="48">
        <v>716799.08</v>
      </c>
      <c r="E22" s="49">
        <v>68801.679999999993</v>
      </c>
      <c r="F22" s="7">
        <f t="shared" si="0"/>
        <v>785600.76</v>
      </c>
      <c r="G22" s="10">
        <f t="shared" si="1"/>
        <v>0.15341013948260565</v>
      </c>
    </row>
    <row r="23" spans="2:7" ht="14.25" thickTop="1" thickBot="1" x14ac:dyDescent="0.25">
      <c r="B23" s="45"/>
      <c r="C23" s="37" t="s">
        <v>41</v>
      </c>
      <c r="D23" s="48">
        <v>565025.82999999996</v>
      </c>
      <c r="E23" s="49"/>
      <c r="F23" s="7">
        <f t="shared" si="0"/>
        <v>565025.82999999996</v>
      </c>
      <c r="G23" s="10">
        <f t="shared" si="1"/>
        <v>0.11033682221943754</v>
      </c>
    </row>
    <row r="24" spans="2:7" ht="14.25" thickTop="1" thickBot="1" x14ac:dyDescent="0.25">
      <c r="B24" s="45"/>
      <c r="C24" s="37" t="s">
        <v>100</v>
      </c>
      <c r="D24" s="48">
        <v>25574.26</v>
      </c>
      <c r="E24" s="49"/>
      <c r="F24" s="27">
        <f t="shared" si="0"/>
        <v>25574.26</v>
      </c>
      <c r="G24" s="10">
        <f t="shared" si="1"/>
        <v>4.9940771362853853E-3</v>
      </c>
    </row>
    <row r="25" spans="2:7" ht="14.25" thickTop="1" thickBot="1" x14ac:dyDescent="0.25">
      <c r="B25" s="45"/>
      <c r="C25" s="37" t="s">
        <v>48</v>
      </c>
      <c r="D25" s="48">
        <v>2129.5</v>
      </c>
      <c r="E25" s="49">
        <v>11048.5</v>
      </c>
      <c r="F25" s="27">
        <f t="shared" si="0"/>
        <v>13178</v>
      </c>
      <c r="G25" s="10">
        <f t="shared" si="1"/>
        <v>2.5733666781353132E-3</v>
      </c>
    </row>
    <row r="26" spans="2:7" ht="14.25" thickTop="1" thickBot="1" x14ac:dyDescent="0.25">
      <c r="B26" s="45"/>
      <c r="C26" s="37" t="s">
        <v>49</v>
      </c>
      <c r="D26" s="48">
        <v>90010.42</v>
      </c>
      <c r="E26" s="49">
        <v>3117.47</v>
      </c>
      <c r="F26" s="27">
        <f t="shared" si="0"/>
        <v>93127.89</v>
      </c>
      <c r="G26" s="10">
        <f t="shared" si="1"/>
        <v>1.8185780006909305E-2</v>
      </c>
    </row>
    <row r="27" spans="2:7" ht="14.25" thickTop="1" thickBot="1" x14ac:dyDescent="0.25">
      <c r="B27" s="45"/>
      <c r="C27" s="37" t="s">
        <v>128</v>
      </c>
      <c r="D27" s="48">
        <v>7344</v>
      </c>
      <c r="E27" s="49">
        <v>720</v>
      </c>
      <c r="F27" s="27">
        <f t="shared" si="0"/>
        <v>8064</v>
      </c>
      <c r="G27" s="10">
        <f t="shared" si="1"/>
        <v>1.5747176272942148E-3</v>
      </c>
    </row>
    <row r="28" spans="2:7" ht="14.25" thickTop="1" thickBot="1" x14ac:dyDescent="0.25">
      <c r="B28" s="45"/>
      <c r="C28" s="37" t="s">
        <v>52</v>
      </c>
      <c r="D28" s="48"/>
      <c r="E28" s="49">
        <v>17137.43</v>
      </c>
      <c r="F28" s="27">
        <f t="shared" si="0"/>
        <v>17137.43</v>
      </c>
      <c r="G28" s="10">
        <f t="shared" si="1"/>
        <v>3.3465542048016737E-3</v>
      </c>
    </row>
    <row r="29" spans="2:7" ht="14.25" thickTop="1" thickBot="1" x14ac:dyDescent="0.25">
      <c r="B29" s="45"/>
      <c r="C29" s="37" t="s">
        <v>55</v>
      </c>
      <c r="D29" s="48">
        <v>276758.56</v>
      </c>
      <c r="E29" s="49">
        <v>178500.21</v>
      </c>
      <c r="F29" s="7">
        <f t="shared" si="0"/>
        <v>455258.77</v>
      </c>
      <c r="G29" s="10">
        <f t="shared" si="1"/>
        <v>8.8901786966676929E-2</v>
      </c>
    </row>
    <row r="30" spans="2:7" ht="14.25" thickTop="1" thickBot="1" x14ac:dyDescent="0.25">
      <c r="B30" s="45"/>
      <c r="C30" s="37" t="s">
        <v>56</v>
      </c>
      <c r="D30" s="48">
        <v>1208.19</v>
      </c>
      <c r="E30" s="49">
        <v>114.98</v>
      </c>
      <c r="F30" s="27">
        <f t="shared" si="0"/>
        <v>1323.17</v>
      </c>
      <c r="G30" s="10">
        <f t="shared" si="1"/>
        <v>2.5838530790015955E-4</v>
      </c>
    </row>
    <row r="31" spans="2:7" ht="14.25" thickTop="1" thickBot="1" x14ac:dyDescent="0.25">
      <c r="B31" s="45"/>
      <c r="C31" s="37" t="s">
        <v>57</v>
      </c>
      <c r="D31" s="48">
        <v>1082.2</v>
      </c>
      <c r="E31" s="49"/>
      <c r="F31" s="27">
        <f t="shared" si="0"/>
        <v>1082.2</v>
      </c>
      <c r="G31" s="10">
        <f t="shared" si="1"/>
        <v>2.1132929269069932E-4</v>
      </c>
    </row>
    <row r="32" spans="2:7" ht="14.25" thickTop="1" thickBot="1" x14ac:dyDescent="0.25">
      <c r="B32" s="45"/>
      <c r="C32" s="37" t="s">
        <v>103</v>
      </c>
      <c r="D32" s="48">
        <v>5200</v>
      </c>
      <c r="E32" s="49"/>
      <c r="F32" s="27">
        <f t="shared" si="0"/>
        <v>5200</v>
      </c>
      <c r="G32" s="10">
        <f t="shared" si="1"/>
        <v>1.0154429144258331E-3</v>
      </c>
    </row>
    <row r="33" spans="2:7" ht="14.25" thickTop="1" thickBot="1" x14ac:dyDescent="0.25">
      <c r="B33" s="45"/>
      <c r="C33" s="37" t="s">
        <v>58</v>
      </c>
      <c r="D33" s="48">
        <v>2497.59</v>
      </c>
      <c r="E33" s="49">
        <v>884.45</v>
      </c>
      <c r="F33" s="27">
        <f t="shared" si="0"/>
        <v>3382.04</v>
      </c>
      <c r="G33" s="10">
        <f t="shared" si="1"/>
        <v>6.6043626044322008E-4</v>
      </c>
    </row>
    <row r="34" spans="2:7" ht="14.25" thickTop="1" thickBot="1" x14ac:dyDescent="0.25">
      <c r="B34" s="45"/>
      <c r="C34" s="37" t="s">
        <v>60</v>
      </c>
      <c r="D34" s="48">
        <v>7433.5</v>
      </c>
      <c r="E34" s="49">
        <v>226.95</v>
      </c>
      <c r="F34" s="27">
        <f t="shared" si="0"/>
        <v>7660.45</v>
      </c>
      <c r="G34" s="10">
        <f t="shared" si="1"/>
        <v>1.4959133988102639E-3</v>
      </c>
    </row>
    <row r="35" spans="2:7" ht="14.25" thickTop="1" thickBot="1" x14ac:dyDescent="0.25">
      <c r="B35" s="45"/>
      <c r="C35" s="37" t="s">
        <v>61</v>
      </c>
      <c r="D35" s="48">
        <v>123.78</v>
      </c>
      <c r="E35" s="49"/>
      <c r="F35" s="27">
        <f t="shared" si="0"/>
        <v>123.78</v>
      </c>
      <c r="G35" s="10">
        <f t="shared" si="1"/>
        <v>2.4171446913005694E-5</v>
      </c>
    </row>
    <row r="36" spans="2:7" ht="14.25" thickTop="1" thickBot="1" x14ac:dyDescent="0.25">
      <c r="B36" s="45"/>
      <c r="C36" s="37" t="s">
        <v>63</v>
      </c>
      <c r="D36" s="48">
        <v>231454.9</v>
      </c>
      <c r="E36" s="49"/>
      <c r="F36" s="27">
        <f t="shared" si="0"/>
        <v>231454.9</v>
      </c>
      <c r="G36" s="10">
        <f t="shared" si="1"/>
        <v>4.5197930425796104E-2</v>
      </c>
    </row>
    <row r="37" spans="2:7" ht="14.25" thickTop="1" thickBot="1" x14ac:dyDescent="0.25">
      <c r="B37" s="45"/>
      <c r="C37" s="37" t="s">
        <v>41</v>
      </c>
      <c r="D37" s="48">
        <v>87265.33</v>
      </c>
      <c r="E37" s="49">
        <v>55983.99</v>
      </c>
      <c r="F37" s="27">
        <f t="shared" si="0"/>
        <v>143249.32</v>
      </c>
      <c r="G37" s="10">
        <f t="shared" si="1"/>
        <v>2.7973366728907458E-2</v>
      </c>
    </row>
    <row r="38" spans="2:7" ht="14.25" thickTop="1" thickBot="1" x14ac:dyDescent="0.25">
      <c r="B38" s="45"/>
      <c r="C38" s="37" t="s">
        <v>39</v>
      </c>
      <c r="D38" s="48">
        <v>595048.16</v>
      </c>
      <c r="E38" s="49">
        <v>117738.74</v>
      </c>
      <c r="F38" s="7">
        <f t="shared" si="0"/>
        <v>712786.9</v>
      </c>
      <c r="G38" s="10">
        <f t="shared" si="1"/>
        <v>0.13919123213472209</v>
      </c>
    </row>
    <row r="39" spans="2:7" ht="14.25" thickTop="1" thickBot="1" x14ac:dyDescent="0.25">
      <c r="B39" s="45"/>
      <c r="C39" s="37" t="s">
        <v>66</v>
      </c>
      <c r="D39" s="48"/>
      <c r="E39" s="49">
        <v>1364.64</v>
      </c>
      <c r="F39" s="27">
        <f t="shared" si="0"/>
        <v>1364.64</v>
      </c>
      <c r="G39" s="10">
        <f t="shared" si="1"/>
        <v>2.6648346514270558E-4</v>
      </c>
    </row>
    <row r="40" spans="2:7" ht="14.25" thickTop="1" thickBot="1" x14ac:dyDescent="0.25">
      <c r="B40" s="45"/>
      <c r="C40" s="37" t="s">
        <v>104</v>
      </c>
      <c r="D40" s="48">
        <v>64949.11</v>
      </c>
      <c r="E40" s="49">
        <v>11843.09</v>
      </c>
      <c r="F40" s="27">
        <f t="shared" si="0"/>
        <v>76792.2</v>
      </c>
      <c r="G40" s="10">
        <f t="shared" si="1"/>
        <v>1.4995787571763741E-2</v>
      </c>
    </row>
    <row r="41" spans="2:7" ht="14.25" thickTop="1" thickBot="1" x14ac:dyDescent="0.25">
      <c r="B41" s="45"/>
      <c r="C41" s="37" t="s">
        <v>69</v>
      </c>
      <c r="D41" s="48">
        <v>918</v>
      </c>
      <c r="E41" s="49">
        <v>167</v>
      </c>
      <c r="F41" s="27">
        <f t="shared" si="0"/>
        <v>1085</v>
      </c>
      <c r="G41" s="10">
        <f t="shared" si="1"/>
        <v>2.1187606964462094E-4</v>
      </c>
    </row>
    <row r="42" spans="2:7" ht="14.25" thickTop="1" thickBot="1" x14ac:dyDescent="0.25">
      <c r="B42" s="45"/>
      <c r="C42" s="37" t="s">
        <v>70</v>
      </c>
      <c r="D42" s="48">
        <v>620</v>
      </c>
      <c r="E42" s="49"/>
      <c r="F42" s="27">
        <f t="shared" si="0"/>
        <v>620</v>
      </c>
      <c r="G42" s="10">
        <f t="shared" si="1"/>
        <v>1.2107203979692625E-4</v>
      </c>
    </row>
    <row r="43" spans="2:7" ht="14.25" thickTop="1" thickBot="1" x14ac:dyDescent="0.25">
      <c r="B43" s="45"/>
      <c r="C43" s="37" t="s">
        <v>71</v>
      </c>
      <c r="D43" s="48">
        <v>8347.7000000000007</v>
      </c>
      <c r="E43" s="49">
        <v>1857.1</v>
      </c>
      <c r="F43" s="27">
        <f t="shared" si="0"/>
        <v>10204.800000000001</v>
      </c>
      <c r="G43" s="10">
        <f t="shared" si="1"/>
        <v>1.992767664063989E-3</v>
      </c>
    </row>
    <row r="44" spans="2:7" ht="14.25" thickTop="1" thickBot="1" x14ac:dyDescent="0.25">
      <c r="B44" s="45"/>
      <c r="C44" s="37" t="s">
        <v>72</v>
      </c>
      <c r="D44" s="48">
        <v>3691</v>
      </c>
      <c r="E44" s="49"/>
      <c r="F44" s="27">
        <f t="shared" si="0"/>
        <v>3691</v>
      </c>
      <c r="G44" s="10">
        <f t="shared" si="1"/>
        <v>7.2076919175879798E-4</v>
      </c>
    </row>
    <row r="45" spans="2:7" ht="14.25" thickTop="1" thickBot="1" x14ac:dyDescent="0.25">
      <c r="B45" s="45"/>
      <c r="C45" s="37" t="s">
        <v>76</v>
      </c>
      <c r="D45" s="48">
        <v>178.35</v>
      </c>
      <c r="E45" s="49">
        <v>83.98</v>
      </c>
      <c r="F45" s="27">
        <f t="shared" si="0"/>
        <v>262.33</v>
      </c>
      <c r="G45" s="10">
        <f t="shared" si="1"/>
        <v>5.1227142257947836E-5</v>
      </c>
    </row>
    <row r="46" spans="2:7" ht="14.25" thickTop="1" thickBot="1" x14ac:dyDescent="0.25">
      <c r="B46" s="45"/>
      <c r="C46" s="37" t="s">
        <v>105</v>
      </c>
      <c r="D46" s="48">
        <v>16256.89</v>
      </c>
      <c r="E46" s="49"/>
      <c r="F46" s="27">
        <f t="shared" si="0"/>
        <v>16256.89</v>
      </c>
      <c r="G46" s="10">
        <f t="shared" si="1"/>
        <v>3.1746045694423424E-3</v>
      </c>
    </row>
    <row r="47" spans="2:7" ht="14.25" thickTop="1" thickBot="1" x14ac:dyDescent="0.25">
      <c r="B47" s="45"/>
      <c r="C47" s="37" t="s">
        <v>227</v>
      </c>
      <c r="D47" s="48">
        <v>3720</v>
      </c>
      <c r="E47" s="49"/>
      <c r="F47" s="27">
        <f t="shared" si="0"/>
        <v>3720</v>
      </c>
      <c r="G47" s="10">
        <f t="shared" si="1"/>
        <v>7.2643223878155751E-4</v>
      </c>
    </row>
    <row r="48" spans="2:7" ht="14.25" customHeight="1" thickTop="1" thickBot="1" x14ac:dyDescent="0.25">
      <c r="B48" s="45"/>
      <c r="C48" s="37" t="s">
        <v>79</v>
      </c>
      <c r="D48" s="48">
        <v>291.32</v>
      </c>
      <c r="E48" s="49"/>
      <c r="F48" s="27">
        <f t="shared" si="0"/>
        <v>291.32</v>
      </c>
      <c r="G48" s="10">
        <f t="shared" si="1"/>
        <v>5.6888236505871861E-5</v>
      </c>
    </row>
    <row r="49" spans="2:7" ht="14.25" thickTop="1" thickBot="1" x14ac:dyDescent="0.25">
      <c r="B49" s="45"/>
      <c r="C49" s="37" t="s">
        <v>66</v>
      </c>
      <c r="D49" s="48">
        <v>147.74</v>
      </c>
      <c r="E49" s="49">
        <v>910.4</v>
      </c>
      <c r="F49" s="27">
        <f t="shared" si="0"/>
        <v>1058.1399999999999</v>
      </c>
      <c r="G49" s="10">
        <f t="shared" si="1"/>
        <v>2.0663091643664439E-4</v>
      </c>
    </row>
    <row r="50" spans="2:7" ht="14.25" thickTop="1" thickBot="1" x14ac:dyDescent="0.25">
      <c r="B50" s="45"/>
      <c r="C50" s="37" t="s">
        <v>73</v>
      </c>
      <c r="D50" s="48">
        <v>2081.39</v>
      </c>
      <c r="E50" s="49">
        <v>28.14</v>
      </c>
      <c r="F50" s="27">
        <f t="shared" si="0"/>
        <v>2109.5299999999997</v>
      </c>
      <c r="G50" s="10">
        <f t="shared" si="1"/>
        <v>4.1194370985937062E-4</v>
      </c>
    </row>
    <row r="51" spans="2:7" ht="14.25" thickTop="1" thickBot="1" x14ac:dyDescent="0.25">
      <c r="B51" s="45" t="s">
        <v>82</v>
      </c>
      <c r="C51" s="37" t="s">
        <v>5</v>
      </c>
      <c r="D51" s="48">
        <v>401940</v>
      </c>
      <c r="E51" s="49"/>
      <c r="F51" s="7">
        <f t="shared" si="0"/>
        <v>401940</v>
      </c>
      <c r="G51" s="10">
        <f t="shared" si="1"/>
        <v>7.848983173544602E-2</v>
      </c>
    </row>
    <row r="52" spans="2:7" ht="14.25" thickTop="1" thickBot="1" x14ac:dyDescent="0.25">
      <c r="B52" s="45"/>
      <c r="C52" s="37" t="s">
        <v>9</v>
      </c>
      <c r="D52" s="48">
        <v>34476</v>
      </c>
      <c r="E52" s="49"/>
      <c r="F52" s="27">
        <f t="shared" si="0"/>
        <v>34476</v>
      </c>
      <c r="G52" s="10">
        <f t="shared" si="1"/>
        <v>6.7323865226432732E-3</v>
      </c>
    </row>
    <row r="53" spans="2:7" ht="14.25" thickTop="1" thickBot="1" x14ac:dyDescent="0.25">
      <c r="B53" s="45"/>
      <c r="C53" s="37" t="s">
        <v>11</v>
      </c>
      <c r="D53" s="48">
        <v>24020.400000000001</v>
      </c>
      <c r="E53" s="49">
        <v>122308.36</v>
      </c>
      <c r="F53" s="27">
        <f t="shared" si="0"/>
        <v>146328.76</v>
      </c>
      <c r="G53" s="10">
        <f t="shared" si="1"/>
        <v>2.8574712022830438E-2</v>
      </c>
    </row>
    <row r="54" spans="2:7" ht="14.25" thickTop="1" thickBot="1" x14ac:dyDescent="0.25">
      <c r="B54" s="45"/>
      <c r="C54" s="37" t="s">
        <v>24</v>
      </c>
      <c r="D54" s="48"/>
      <c r="E54" s="49">
        <v>14102.1</v>
      </c>
      <c r="F54" s="27">
        <f t="shared" si="0"/>
        <v>14102.1</v>
      </c>
      <c r="G54" s="10">
        <f t="shared" si="1"/>
        <v>2.7538226006777961E-3</v>
      </c>
    </row>
    <row r="55" spans="2:7" ht="14.25" thickTop="1" thickBot="1" x14ac:dyDescent="0.25">
      <c r="B55" s="45"/>
      <c r="C55" s="37" t="s">
        <v>48</v>
      </c>
      <c r="D55" s="48"/>
      <c r="E55" s="49">
        <v>345249.15</v>
      </c>
      <c r="F55" s="7">
        <f t="shared" si="0"/>
        <v>345249.15</v>
      </c>
      <c r="G55" s="10">
        <f t="shared" si="1"/>
        <v>6.7419385207508009E-2</v>
      </c>
    </row>
    <row r="56" spans="2:7" ht="14.25" thickTop="1" thickBot="1" x14ac:dyDescent="0.25">
      <c r="B56" s="45"/>
      <c r="C56" s="37" t="s">
        <v>84</v>
      </c>
      <c r="D56" s="48">
        <v>47148.6</v>
      </c>
      <c r="E56" s="49">
        <v>85024.06</v>
      </c>
      <c r="F56" s="27">
        <f t="shared" si="0"/>
        <v>132172.66</v>
      </c>
      <c r="G56" s="10">
        <f t="shared" si="1"/>
        <v>2.5810344438041293E-2</v>
      </c>
    </row>
    <row r="57" spans="2:7" ht="14.25" thickTop="1" thickBot="1" x14ac:dyDescent="0.25">
      <c r="B57" s="45"/>
      <c r="C57" s="37" t="s">
        <v>85</v>
      </c>
      <c r="D57" s="48">
        <v>21785.91</v>
      </c>
      <c r="E57" s="49">
        <v>6211.59</v>
      </c>
      <c r="F57" s="27">
        <f t="shared" si="0"/>
        <v>27997.5</v>
      </c>
      <c r="G57" s="10">
        <f t="shared" si="1"/>
        <v>5.4672813455071655E-3</v>
      </c>
    </row>
    <row r="58" spans="2:7" ht="14.25" thickTop="1" thickBot="1" x14ac:dyDescent="0.25">
      <c r="B58" s="45"/>
      <c r="C58" s="37" t="s">
        <v>39</v>
      </c>
      <c r="D58" s="48">
        <v>308560.46000000002</v>
      </c>
      <c r="E58" s="49">
        <v>111271.27</v>
      </c>
      <c r="F58" s="7">
        <f t="shared" si="0"/>
        <v>419831.73000000004</v>
      </c>
      <c r="G58" s="10">
        <f t="shared" si="1"/>
        <v>8.1983683746084515E-2</v>
      </c>
    </row>
    <row r="59" spans="2:7" ht="13.5" thickTop="1" x14ac:dyDescent="0.2">
      <c r="B59" s="33"/>
      <c r="C59" s="11"/>
      <c r="D59" s="53">
        <v>3885261.57</v>
      </c>
      <c r="E59" s="54">
        <v>1235656.53</v>
      </c>
      <c r="F59" s="54">
        <f>SUM(F4:F58)</f>
        <v>5120918.1000000006</v>
      </c>
      <c r="G59" s="56">
        <f>SUM(G4:G58)</f>
        <v>0.99999999999999989</v>
      </c>
    </row>
  </sheetData>
  <mergeCells count="3">
    <mergeCell ref="B1:G1"/>
    <mergeCell ref="B4:B50"/>
    <mergeCell ref="B51:B58"/>
  </mergeCells>
  <conditionalFormatting sqref="G4:G58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10919.4</v>
      </c>
      <c r="E4" s="49"/>
      <c r="F4" s="27">
        <f>SUM(D4,E4)</f>
        <v>10919.4</v>
      </c>
      <c r="G4" s="10">
        <f>F4/$F$63</f>
        <v>1.9773461617660026E-3</v>
      </c>
    </row>
    <row r="5" spans="2:7" ht="14.25" thickTop="1" thickBot="1" x14ac:dyDescent="0.25">
      <c r="B5" s="45"/>
      <c r="C5" s="37" t="s">
        <v>5</v>
      </c>
      <c r="D5" s="48">
        <v>14000</v>
      </c>
      <c r="E5" s="49"/>
      <c r="F5" s="27">
        <f t="shared" ref="F5:F62" si="0">SUM(D5,E5)</f>
        <v>14000</v>
      </c>
      <c r="G5" s="10">
        <f t="shared" ref="G5:G62" si="1">F5/$F$63</f>
        <v>2.5351984783709763E-3</v>
      </c>
    </row>
    <row r="6" spans="2:7" ht="14.25" thickTop="1" thickBot="1" x14ac:dyDescent="0.25">
      <c r="B6" s="45"/>
      <c r="C6" s="37" t="s">
        <v>6</v>
      </c>
      <c r="D6" s="48">
        <v>78600</v>
      </c>
      <c r="E6" s="49"/>
      <c r="F6" s="27">
        <f t="shared" si="0"/>
        <v>78600</v>
      </c>
      <c r="G6" s="10">
        <f t="shared" si="1"/>
        <v>1.4233328599997052E-2</v>
      </c>
    </row>
    <row r="7" spans="2:7" ht="14.25" thickTop="1" thickBot="1" x14ac:dyDescent="0.25">
      <c r="B7" s="45"/>
      <c r="C7" s="37" t="s">
        <v>9</v>
      </c>
      <c r="D7" s="48"/>
      <c r="E7" s="49">
        <v>11412.73</v>
      </c>
      <c r="F7" s="27">
        <f t="shared" si="0"/>
        <v>11412.73</v>
      </c>
      <c r="G7" s="10">
        <f t="shared" si="1"/>
        <v>2.0666811235756279E-3</v>
      </c>
    </row>
    <row r="8" spans="2:7" ht="14.25" thickTop="1" thickBot="1" x14ac:dyDescent="0.25">
      <c r="B8" s="45"/>
      <c r="C8" s="37" t="s">
        <v>10</v>
      </c>
      <c r="D8" s="48">
        <v>233750.3</v>
      </c>
      <c r="E8" s="49">
        <v>8010</v>
      </c>
      <c r="F8" s="27">
        <f t="shared" si="0"/>
        <v>241760.3</v>
      </c>
      <c r="G8" s="10">
        <f t="shared" si="1"/>
        <v>4.377931033503648E-2</v>
      </c>
    </row>
    <row r="9" spans="2:7" ht="14.25" thickTop="1" thickBot="1" x14ac:dyDescent="0.25">
      <c r="B9" s="45"/>
      <c r="C9" s="37" t="s">
        <v>11</v>
      </c>
      <c r="D9" s="48">
        <v>5360.43</v>
      </c>
      <c r="E9" s="49">
        <v>23100</v>
      </c>
      <c r="F9" s="27">
        <f t="shared" si="0"/>
        <v>28460.43</v>
      </c>
      <c r="G9" s="10">
        <f t="shared" si="1"/>
        <v>5.1537742021274058E-3</v>
      </c>
    </row>
    <row r="10" spans="2:7" ht="14.25" thickTop="1" thickBot="1" x14ac:dyDescent="0.25">
      <c r="B10" s="45"/>
      <c r="C10" s="37" t="s">
        <v>12</v>
      </c>
      <c r="D10" s="48">
        <v>9400</v>
      </c>
      <c r="E10" s="49">
        <v>19226.84</v>
      </c>
      <c r="F10" s="27">
        <f t="shared" si="0"/>
        <v>28626.84</v>
      </c>
      <c r="G10" s="10">
        <f t="shared" si="1"/>
        <v>5.1839086577549574E-3</v>
      </c>
    </row>
    <row r="11" spans="2:7" ht="14.25" thickTop="1" thickBot="1" x14ac:dyDescent="0.25">
      <c r="B11" s="45"/>
      <c r="C11" s="37" t="s">
        <v>15</v>
      </c>
      <c r="D11" s="48">
        <v>40004.199999999997</v>
      </c>
      <c r="E11" s="49">
        <v>22699.5</v>
      </c>
      <c r="F11" s="27">
        <f t="shared" si="0"/>
        <v>62703.7</v>
      </c>
      <c r="G11" s="10">
        <f t="shared" si="1"/>
        <v>1.1354737487730727E-2</v>
      </c>
    </row>
    <row r="12" spans="2:7" ht="14.25" thickTop="1" thickBot="1" x14ac:dyDescent="0.25">
      <c r="B12" s="45"/>
      <c r="C12" s="37" t="s">
        <v>16</v>
      </c>
      <c r="D12" s="48">
        <v>114</v>
      </c>
      <c r="E12" s="49"/>
      <c r="F12" s="27">
        <f t="shared" si="0"/>
        <v>114</v>
      </c>
      <c r="G12" s="10">
        <f t="shared" si="1"/>
        <v>2.0643759038163664E-5</v>
      </c>
    </row>
    <row r="13" spans="2:7" ht="14.25" thickTop="1" thickBot="1" x14ac:dyDescent="0.25">
      <c r="B13" s="45"/>
      <c r="C13" s="37" t="s">
        <v>19</v>
      </c>
      <c r="D13" s="48">
        <v>60206.09</v>
      </c>
      <c r="E13" s="49">
        <v>26611.24</v>
      </c>
      <c r="F13" s="27">
        <f t="shared" si="0"/>
        <v>86817.33</v>
      </c>
      <c r="G13" s="10">
        <f t="shared" si="1"/>
        <v>1.5721368779445067E-2</v>
      </c>
    </row>
    <row r="14" spans="2:7" ht="14.25" thickTop="1" thickBot="1" x14ac:dyDescent="0.25">
      <c r="B14" s="45"/>
      <c r="C14" s="37" t="s">
        <v>20</v>
      </c>
      <c r="D14" s="48">
        <v>15650.64</v>
      </c>
      <c r="E14" s="49">
        <v>2888.89</v>
      </c>
      <c r="F14" s="27">
        <f t="shared" si="0"/>
        <v>18539.53</v>
      </c>
      <c r="G14" s="10">
        <f t="shared" si="1"/>
        <v>3.3572420175509332E-3</v>
      </c>
    </row>
    <row r="15" spans="2:7" ht="14.25" thickTop="1" thickBot="1" x14ac:dyDescent="0.25">
      <c r="B15" s="45"/>
      <c r="C15" s="37" t="s">
        <v>21</v>
      </c>
      <c r="D15" s="48">
        <v>13125</v>
      </c>
      <c r="E15" s="49">
        <v>75</v>
      </c>
      <c r="F15" s="27">
        <f t="shared" si="0"/>
        <v>13200</v>
      </c>
      <c r="G15" s="10">
        <f t="shared" si="1"/>
        <v>2.3903299938926349E-3</v>
      </c>
    </row>
    <row r="16" spans="2:7" ht="14.25" thickTop="1" thickBot="1" x14ac:dyDescent="0.25">
      <c r="B16" s="45"/>
      <c r="C16" s="37" t="s">
        <v>22</v>
      </c>
      <c r="D16" s="48">
        <v>87</v>
      </c>
      <c r="E16" s="49"/>
      <c r="F16" s="27">
        <f t="shared" si="0"/>
        <v>87</v>
      </c>
      <c r="G16" s="10">
        <f t="shared" si="1"/>
        <v>1.5754447687019639E-5</v>
      </c>
    </row>
    <row r="17" spans="2:7" ht="14.25" thickTop="1" thickBot="1" x14ac:dyDescent="0.25">
      <c r="B17" s="45"/>
      <c r="C17" s="37" t="s">
        <v>23</v>
      </c>
      <c r="D17" s="48">
        <v>5458.04</v>
      </c>
      <c r="E17" s="49">
        <v>146.56</v>
      </c>
      <c r="F17" s="27">
        <f t="shared" si="0"/>
        <v>5604.6</v>
      </c>
      <c r="G17" s="10">
        <f t="shared" si="1"/>
        <v>1.0149123851341411E-3</v>
      </c>
    </row>
    <row r="18" spans="2:7" ht="14.25" thickTop="1" thickBot="1" x14ac:dyDescent="0.25">
      <c r="B18" s="45"/>
      <c r="C18" s="37" t="s">
        <v>24</v>
      </c>
      <c r="D18" s="48">
        <v>47220.61</v>
      </c>
      <c r="E18" s="49">
        <v>410.16</v>
      </c>
      <c r="F18" s="27">
        <f t="shared" si="0"/>
        <v>47630.770000000004</v>
      </c>
      <c r="G18" s="10">
        <f t="shared" si="1"/>
        <v>8.6252468305455677E-3</v>
      </c>
    </row>
    <row r="19" spans="2:7" ht="14.25" thickTop="1" thickBot="1" x14ac:dyDescent="0.25">
      <c r="B19" s="45"/>
      <c r="C19" s="37" t="s">
        <v>26</v>
      </c>
      <c r="D19" s="48">
        <v>161.46</v>
      </c>
      <c r="E19" s="49">
        <v>4881.34</v>
      </c>
      <c r="F19" s="27">
        <f t="shared" si="0"/>
        <v>5042.8</v>
      </c>
      <c r="G19" s="10">
        <f t="shared" si="1"/>
        <v>9.1317849190922565E-4</v>
      </c>
    </row>
    <row r="20" spans="2:7" ht="14.25" thickTop="1" thickBot="1" x14ac:dyDescent="0.25">
      <c r="B20" s="45"/>
      <c r="C20" s="37" t="s">
        <v>27</v>
      </c>
      <c r="D20" s="48">
        <v>216.2</v>
      </c>
      <c r="E20" s="49"/>
      <c r="F20" s="27">
        <f t="shared" si="0"/>
        <v>216.2</v>
      </c>
      <c r="G20" s="10">
        <f t="shared" si="1"/>
        <v>3.9150707930271787E-5</v>
      </c>
    </row>
    <row r="21" spans="2:7" ht="14.25" thickTop="1" thickBot="1" x14ac:dyDescent="0.25">
      <c r="B21" s="45"/>
      <c r="C21" s="37" t="s">
        <v>98</v>
      </c>
      <c r="D21" s="48">
        <v>3059.38</v>
      </c>
      <c r="E21" s="49">
        <v>1130.5999999999999</v>
      </c>
      <c r="F21" s="27">
        <f t="shared" si="0"/>
        <v>4189.9799999999996</v>
      </c>
      <c r="G21" s="10">
        <f t="shared" si="1"/>
        <v>7.5874506574320159E-4</v>
      </c>
    </row>
    <row r="22" spans="2:7" ht="14.25" thickTop="1" thickBot="1" x14ac:dyDescent="0.25">
      <c r="B22" s="45"/>
      <c r="C22" s="37" t="s">
        <v>28</v>
      </c>
      <c r="D22" s="48">
        <v>99669.72</v>
      </c>
      <c r="E22" s="49">
        <v>63221.09</v>
      </c>
      <c r="F22" s="27">
        <f t="shared" si="0"/>
        <v>162890.81</v>
      </c>
      <c r="G22" s="10">
        <f t="shared" si="1"/>
        <v>2.9497180975186842E-2</v>
      </c>
    </row>
    <row r="23" spans="2:7" ht="14.25" thickTop="1" thickBot="1" x14ac:dyDescent="0.25">
      <c r="B23" s="45"/>
      <c r="C23" s="37" t="s">
        <v>29</v>
      </c>
      <c r="D23" s="48"/>
      <c r="E23" s="49">
        <v>2467.27</v>
      </c>
      <c r="F23" s="27">
        <f t="shared" si="0"/>
        <v>2467.27</v>
      </c>
      <c r="G23" s="10">
        <f t="shared" si="1"/>
        <v>4.4678708212359707E-4</v>
      </c>
    </row>
    <row r="24" spans="2:7" ht="14.25" thickTop="1" thickBot="1" x14ac:dyDescent="0.25">
      <c r="B24" s="45"/>
      <c r="C24" s="37" t="s">
        <v>127</v>
      </c>
      <c r="D24" s="48"/>
      <c r="E24" s="49">
        <v>1200</v>
      </c>
      <c r="F24" s="27">
        <f t="shared" si="0"/>
        <v>1200</v>
      </c>
      <c r="G24" s="10">
        <f t="shared" si="1"/>
        <v>2.1730272671751226E-4</v>
      </c>
    </row>
    <row r="25" spans="2:7" ht="14.25" thickTop="1" thickBot="1" x14ac:dyDescent="0.25">
      <c r="B25" s="45"/>
      <c r="C25" s="37" t="s">
        <v>130</v>
      </c>
      <c r="D25" s="48"/>
      <c r="E25" s="49">
        <v>25075.200000000001</v>
      </c>
      <c r="F25" s="27">
        <f t="shared" si="0"/>
        <v>25075.200000000001</v>
      </c>
      <c r="G25" s="10">
        <f t="shared" si="1"/>
        <v>4.5407577774891359E-3</v>
      </c>
    </row>
    <row r="26" spans="2:7" ht="14.25" thickTop="1" thickBot="1" x14ac:dyDescent="0.25">
      <c r="B26" s="45"/>
      <c r="C26" s="37" t="s">
        <v>35</v>
      </c>
      <c r="D26" s="48">
        <v>88.5</v>
      </c>
      <c r="E26" s="49"/>
      <c r="F26" s="27">
        <f t="shared" si="0"/>
        <v>88.5</v>
      </c>
      <c r="G26" s="10">
        <f t="shared" si="1"/>
        <v>1.602607609541653E-5</v>
      </c>
    </row>
    <row r="27" spans="2:7" ht="14.25" thickTop="1" thickBot="1" x14ac:dyDescent="0.25">
      <c r="B27" s="45"/>
      <c r="C27" s="37" t="s">
        <v>40</v>
      </c>
      <c r="D27" s="48">
        <v>386766.53</v>
      </c>
      <c r="E27" s="49">
        <v>77807.81</v>
      </c>
      <c r="F27" s="7">
        <f t="shared" si="0"/>
        <v>464574.34</v>
      </c>
      <c r="G27" s="10">
        <f t="shared" si="1"/>
        <v>8.4127725704157191E-2</v>
      </c>
    </row>
    <row r="28" spans="2:7" ht="14.25" thickTop="1" thickBot="1" x14ac:dyDescent="0.25">
      <c r="B28" s="45"/>
      <c r="C28" s="37" t="s">
        <v>41</v>
      </c>
      <c r="D28" s="48">
        <v>358630.86</v>
      </c>
      <c r="E28" s="49">
        <v>63546.39</v>
      </c>
      <c r="F28" s="7">
        <f t="shared" si="0"/>
        <v>422177.25</v>
      </c>
      <c r="G28" s="10">
        <f t="shared" si="1"/>
        <v>7.6450222985917374E-2</v>
      </c>
    </row>
    <row r="29" spans="2:7" ht="14.25" thickTop="1" thickBot="1" x14ac:dyDescent="0.25">
      <c r="B29" s="45"/>
      <c r="C29" s="37" t="s">
        <v>42</v>
      </c>
      <c r="D29" s="48">
        <v>422897.97</v>
      </c>
      <c r="E29" s="49">
        <v>53324.42</v>
      </c>
      <c r="F29" s="7">
        <f t="shared" si="0"/>
        <v>476222.38999999996</v>
      </c>
      <c r="G29" s="10">
        <f t="shared" si="1"/>
        <v>8.6237019892442104E-2</v>
      </c>
    </row>
    <row r="30" spans="2:7" ht="14.25" thickTop="1" thickBot="1" x14ac:dyDescent="0.25">
      <c r="B30" s="45"/>
      <c r="C30" s="37" t="s">
        <v>43</v>
      </c>
      <c r="D30" s="48">
        <v>260085.42</v>
      </c>
      <c r="E30" s="49">
        <v>40775.919999999998</v>
      </c>
      <c r="F30" s="7">
        <f t="shared" si="0"/>
        <v>300861.34000000003</v>
      </c>
      <c r="G30" s="10">
        <f t="shared" si="1"/>
        <v>5.4481657954903784E-2</v>
      </c>
    </row>
    <row r="31" spans="2:7" ht="14.25" thickTop="1" thickBot="1" x14ac:dyDescent="0.25">
      <c r="B31" s="45"/>
      <c r="C31" s="37" t="s">
        <v>48</v>
      </c>
      <c r="D31" s="48">
        <v>13900</v>
      </c>
      <c r="E31" s="49">
        <v>75554.45</v>
      </c>
      <c r="F31" s="27">
        <f t="shared" si="0"/>
        <v>89454.45</v>
      </c>
      <c r="G31" s="10">
        <f t="shared" si="1"/>
        <v>1.6198913251679471E-2</v>
      </c>
    </row>
    <row r="32" spans="2:7" ht="14.25" thickTop="1" thickBot="1" x14ac:dyDescent="0.25">
      <c r="B32" s="45"/>
      <c r="C32" s="37" t="s">
        <v>49</v>
      </c>
      <c r="D32" s="48">
        <v>45250.1</v>
      </c>
      <c r="E32" s="49">
        <v>39260.03</v>
      </c>
      <c r="F32" s="27">
        <f t="shared" si="0"/>
        <v>84510.13</v>
      </c>
      <c r="G32" s="10">
        <f t="shared" si="1"/>
        <v>1.5303568070209529E-2</v>
      </c>
    </row>
    <row r="33" spans="2:7" ht="14.25" thickTop="1" thickBot="1" x14ac:dyDescent="0.25">
      <c r="B33" s="45"/>
      <c r="C33" s="37" t="s">
        <v>53</v>
      </c>
      <c r="D33" s="48"/>
      <c r="E33" s="49">
        <v>1041.25</v>
      </c>
      <c r="F33" s="27">
        <f t="shared" si="0"/>
        <v>1041.25</v>
      </c>
      <c r="G33" s="10">
        <f t="shared" si="1"/>
        <v>1.8855538682884137E-4</v>
      </c>
    </row>
    <row r="34" spans="2:7" ht="14.25" thickTop="1" thickBot="1" x14ac:dyDescent="0.25">
      <c r="B34" s="45"/>
      <c r="C34" s="37" t="s">
        <v>55</v>
      </c>
      <c r="D34" s="48">
        <v>269210.51</v>
      </c>
      <c r="E34" s="49"/>
      <c r="F34" s="27">
        <f t="shared" si="0"/>
        <v>269210.51</v>
      </c>
      <c r="G34" s="10">
        <f t="shared" si="1"/>
        <v>4.8750148236676755E-2</v>
      </c>
    </row>
    <row r="35" spans="2:7" ht="14.25" thickTop="1" thickBot="1" x14ac:dyDescent="0.25">
      <c r="B35" s="45"/>
      <c r="C35" s="37" t="s">
        <v>56</v>
      </c>
      <c r="D35" s="48"/>
      <c r="E35" s="49">
        <v>1191.73</v>
      </c>
      <c r="F35" s="27">
        <f t="shared" si="0"/>
        <v>1191.73</v>
      </c>
      <c r="G35" s="10">
        <f t="shared" si="1"/>
        <v>2.1580514875921741E-4</v>
      </c>
    </row>
    <row r="36" spans="2:7" ht="14.25" thickTop="1" thickBot="1" x14ac:dyDescent="0.25">
      <c r="B36" s="45"/>
      <c r="C36" s="37" t="s">
        <v>57</v>
      </c>
      <c r="D36" s="48">
        <v>585.66999999999996</v>
      </c>
      <c r="E36" s="49">
        <v>279.88</v>
      </c>
      <c r="F36" s="27">
        <f t="shared" si="0"/>
        <v>865.55</v>
      </c>
      <c r="G36" s="10">
        <f t="shared" si="1"/>
        <v>1.5673864592528561E-4</v>
      </c>
    </row>
    <row r="37" spans="2:7" ht="14.25" thickTop="1" thickBot="1" x14ac:dyDescent="0.25">
      <c r="B37" s="45"/>
      <c r="C37" s="37" t="s">
        <v>59</v>
      </c>
      <c r="D37" s="48">
        <v>22520</v>
      </c>
      <c r="E37" s="49"/>
      <c r="F37" s="27">
        <f t="shared" si="0"/>
        <v>22520</v>
      </c>
      <c r="G37" s="10">
        <f t="shared" si="1"/>
        <v>4.0780478380653129E-3</v>
      </c>
    </row>
    <row r="38" spans="2:7" ht="14.25" thickTop="1" thickBot="1" x14ac:dyDescent="0.25">
      <c r="B38" s="45"/>
      <c r="C38" s="37" t="s">
        <v>61</v>
      </c>
      <c r="D38" s="48">
        <v>115.56</v>
      </c>
      <c r="E38" s="49"/>
      <c r="F38" s="27">
        <f t="shared" si="0"/>
        <v>115.56</v>
      </c>
      <c r="G38" s="10">
        <f t="shared" si="1"/>
        <v>2.0926252582896431E-5</v>
      </c>
    </row>
    <row r="39" spans="2:7" ht="14.25" thickTop="1" thickBot="1" x14ac:dyDescent="0.25">
      <c r="B39" s="45"/>
      <c r="C39" s="37" t="s">
        <v>41</v>
      </c>
      <c r="D39" s="48">
        <v>5626.51</v>
      </c>
      <c r="E39" s="49"/>
      <c r="F39" s="27">
        <f t="shared" si="0"/>
        <v>5626.51</v>
      </c>
      <c r="G39" s="10">
        <f t="shared" si="1"/>
        <v>1.0188799707527916E-3</v>
      </c>
    </row>
    <row r="40" spans="2:7" ht="14.25" thickTop="1" thickBot="1" x14ac:dyDescent="0.25">
      <c r="B40" s="45"/>
      <c r="C40" s="37" t="s">
        <v>65</v>
      </c>
      <c r="D40" s="48">
        <v>29388.21</v>
      </c>
      <c r="E40" s="49">
        <v>2415.8000000000002</v>
      </c>
      <c r="F40" s="27">
        <f t="shared" si="0"/>
        <v>31804.01</v>
      </c>
      <c r="G40" s="10">
        <f t="shared" si="1"/>
        <v>5.7592484112925224E-3</v>
      </c>
    </row>
    <row r="41" spans="2:7" ht="14.25" customHeight="1" thickTop="1" thickBot="1" x14ac:dyDescent="0.25">
      <c r="B41" s="45"/>
      <c r="C41" s="37" t="s">
        <v>67</v>
      </c>
      <c r="D41" s="48">
        <v>427.5</v>
      </c>
      <c r="E41" s="49">
        <v>858.6</v>
      </c>
      <c r="F41" s="27">
        <f t="shared" si="0"/>
        <v>1286.0999999999999</v>
      </c>
      <c r="G41" s="10">
        <f t="shared" si="1"/>
        <v>2.3289419735949375E-4</v>
      </c>
    </row>
    <row r="42" spans="2:7" ht="22.5" thickTop="1" thickBot="1" x14ac:dyDescent="0.25">
      <c r="B42" s="45"/>
      <c r="C42" s="37" t="s">
        <v>68</v>
      </c>
      <c r="D42" s="48">
        <v>27107.5</v>
      </c>
      <c r="E42" s="49">
        <v>68606.45</v>
      </c>
      <c r="F42" s="27">
        <f t="shared" si="0"/>
        <v>95713.95</v>
      </c>
      <c r="G42" s="10">
        <f t="shared" si="1"/>
        <v>1.7332418599919693E-2</v>
      </c>
    </row>
    <row r="43" spans="2:7" ht="14.25" thickTop="1" thickBot="1" x14ac:dyDescent="0.25">
      <c r="B43" s="45"/>
      <c r="C43" s="37" t="s">
        <v>104</v>
      </c>
      <c r="D43" s="48">
        <v>5658</v>
      </c>
      <c r="E43" s="49">
        <v>2431</v>
      </c>
      <c r="F43" s="27">
        <f t="shared" si="0"/>
        <v>8089</v>
      </c>
      <c r="G43" s="10">
        <f t="shared" si="1"/>
        <v>1.4648014636816306E-3</v>
      </c>
    </row>
    <row r="44" spans="2:7" ht="14.25" thickTop="1" thickBot="1" x14ac:dyDescent="0.25">
      <c r="B44" s="45"/>
      <c r="C44" s="37" t="s">
        <v>70</v>
      </c>
      <c r="D44" s="48">
        <v>62449.13</v>
      </c>
      <c r="E44" s="49">
        <v>7616.58</v>
      </c>
      <c r="F44" s="27">
        <f t="shared" si="0"/>
        <v>70065.709999999992</v>
      </c>
      <c r="G44" s="10">
        <f t="shared" si="1"/>
        <v>1.268789152699872E-2</v>
      </c>
    </row>
    <row r="45" spans="2:7" ht="14.25" thickTop="1" thickBot="1" x14ac:dyDescent="0.25">
      <c r="B45" s="45"/>
      <c r="C45" s="37" t="s">
        <v>76</v>
      </c>
      <c r="D45" s="48">
        <v>770.97</v>
      </c>
      <c r="E45" s="49">
        <v>378.87</v>
      </c>
      <c r="F45" s="27">
        <f t="shared" si="0"/>
        <v>1149.8400000000001</v>
      </c>
      <c r="G45" s="10">
        <f t="shared" si="1"/>
        <v>2.0821947274072026E-4</v>
      </c>
    </row>
    <row r="46" spans="2:7" ht="14.25" thickTop="1" thickBot="1" x14ac:dyDescent="0.25">
      <c r="B46" s="45"/>
      <c r="C46" s="37" t="s">
        <v>105</v>
      </c>
      <c r="D46" s="48">
        <v>16100.86</v>
      </c>
      <c r="E46" s="49"/>
      <c r="F46" s="27">
        <f t="shared" si="0"/>
        <v>16100.86</v>
      </c>
      <c r="G46" s="10">
        <f t="shared" si="1"/>
        <v>2.9156339837474372E-3</v>
      </c>
    </row>
    <row r="47" spans="2:7" ht="14.25" thickTop="1" thickBot="1" x14ac:dyDescent="0.25">
      <c r="B47" s="45"/>
      <c r="C47" s="37" t="s">
        <v>78</v>
      </c>
      <c r="D47" s="48">
        <v>2038.95</v>
      </c>
      <c r="E47" s="49"/>
      <c r="F47" s="27">
        <f t="shared" si="0"/>
        <v>2038.95</v>
      </c>
      <c r="G47" s="10">
        <f t="shared" si="1"/>
        <v>3.6922449553389303E-4</v>
      </c>
    </row>
    <row r="48" spans="2:7" ht="14.25" thickTop="1" thickBot="1" x14ac:dyDescent="0.25">
      <c r="B48" s="45"/>
      <c r="C48" s="37" t="s">
        <v>79</v>
      </c>
      <c r="D48" s="48">
        <v>2271.88</v>
      </c>
      <c r="E48" s="49"/>
      <c r="F48" s="27">
        <f t="shared" si="0"/>
        <v>2271.88</v>
      </c>
      <c r="G48" s="10">
        <f t="shared" si="1"/>
        <v>4.1140476564581816E-4</v>
      </c>
    </row>
    <row r="49" spans="2:7" ht="14.25" thickTop="1" thickBot="1" x14ac:dyDescent="0.25">
      <c r="B49" s="45"/>
      <c r="C49" s="37" t="s">
        <v>73</v>
      </c>
      <c r="D49" s="48">
        <v>4802.82</v>
      </c>
      <c r="E49" s="49">
        <v>181.15</v>
      </c>
      <c r="F49" s="27">
        <f t="shared" si="0"/>
        <v>4983.9699999999993</v>
      </c>
      <c r="G49" s="10">
        <f t="shared" si="1"/>
        <v>9.0252522573189948E-4</v>
      </c>
    </row>
    <row r="50" spans="2:7" ht="14.25" customHeight="1" thickTop="1" thickBot="1" x14ac:dyDescent="0.25">
      <c r="B50" s="45"/>
      <c r="C50" s="37" t="s">
        <v>140</v>
      </c>
      <c r="D50" s="48">
        <v>14.56</v>
      </c>
      <c r="E50" s="49"/>
      <c r="F50" s="27">
        <f t="shared" si="0"/>
        <v>14.56</v>
      </c>
      <c r="G50" s="10">
        <f t="shared" si="1"/>
        <v>2.6366064175058156E-6</v>
      </c>
    </row>
    <row r="51" spans="2:7" ht="14.25" thickTop="1" thickBot="1" x14ac:dyDescent="0.25">
      <c r="B51" s="45"/>
      <c r="C51" s="37" t="s">
        <v>74</v>
      </c>
      <c r="D51" s="48">
        <v>1.45</v>
      </c>
      <c r="E51" s="49"/>
      <c r="F51" s="27">
        <f t="shared" si="0"/>
        <v>1.45</v>
      </c>
      <c r="G51" s="10">
        <f t="shared" si="1"/>
        <v>2.6257412811699398E-7</v>
      </c>
    </row>
    <row r="52" spans="2:7" ht="14.25" thickTop="1" thickBot="1" x14ac:dyDescent="0.25">
      <c r="B52" s="45" t="s">
        <v>82</v>
      </c>
      <c r="C52" s="37" t="s">
        <v>5</v>
      </c>
      <c r="D52" s="48">
        <v>1241536</v>
      </c>
      <c r="E52" s="49"/>
      <c r="F52" s="7">
        <f t="shared" si="0"/>
        <v>1241536</v>
      </c>
      <c r="G52" s="10">
        <f t="shared" si="1"/>
        <v>0.22482429843162774</v>
      </c>
    </row>
    <row r="53" spans="2:7" ht="14.25" thickTop="1" thickBot="1" x14ac:dyDescent="0.25">
      <c r="B53" s="45"/>
      <c r="C53" s="37" t="s">
        <v>11</v>
      </c>
      <c r="D53" s="48">
        <v>42826.83</v>
      </c>
      <c r="E53" s="49">
        <v>585</v>
      </c>
      <c r="F53" s="27">
        <f t="shared" si="0"/>
        <v>43411.83</v>
      </c>
      <c r="G53" s="10">
        <f t="shared" si="1"/>
        <v>7.8612575256642499E-3</v>
      </c>
    </row>
    <row r="54" spans="2:7" ht="14.25" thickTop="1" thickBot="1" x14ac:dyDescent="0.25">
      <c r="B54" s="45"/>
      <c r="C54" s="37" t="s">
        <v>13</v>
      </c>
      <c r="D54" s="48"/>
      <c r="E54" s="49">
        <v>2608.7800000000002</v>
      </c>
      <c r="F54" s="27">
        <f t="shared" si="0"/>
        <v>2608.7800000000002</v>
      </c>
      <c r="G54" s="10">
        <f t="shared" si="1"/>
        <v>4.7241250617175974E-4</v>
      </c>
    </row>
    <row r="55" spans="2:7" ht="14.25" thickTop="1" thickBot="1" x14ac:dyDescent="0.25">
      <c r="B55" s="45"/>
      <c r="C55" s="37" t="s">
        <v>21</v>
      </c>
      <c r="D55" s="48"/>
      <c r="E55" s="49">
        <v>809.6</v>
      </c>
      <c r="F55" s="27">
        <f t="shared" si="0"/>
        <v>809.6</v>
      </c>
      <c r="G55" s="10">
        <f t="shared" si="1"/>
        <v>1.4660690629208161E-4</v>
      </c>
    </row>
    <row r="56" spans="2:7" ht="14.25" thickTop="1" thickBot="1" x14ac:dyDescent="0.25">
      <c r="B56" s="45"/>
      <c r="C56" s="37" t="s">
        <v>23</v>
      </c>
      <c r="D56" s="48"/>
      <c r="E56" s="49">
        <v>480</v>
      </c>
      <c r="F56" s="27">
        <f t="shared" si="0"/>
        <v>480</v>
      </c>
      <c r="G56" s="10">
        <f t="shared" si="1"/>
        <v>8.6921090687004906E-5</v>
      </c>
    </row>
    <row r="57" spans="2:7" ht="14.25" thickTop="1" thickBot="1" x14ac:dyDescent="0.25">
      <c r="B57" s="45"/>
      <c r="C57" s="37" t="s">
        <v>27</v>
      </c>
      <c r="D57" s="48"/>
      <c r="E57" s="49">
        <v>64.95</v>
      </c>
      <c r="F57" s="27">
        <f t="shared" si="0"/>
        <v>64.95</v>
      </c>
      <c r="G57" s="10">
        <f t="shared" si="1"/>
        <v>1.1761510083585352E-5</v>
      </c>
    </row>
    <row r="58" spans="2:7" ht="14.25" thickTop="1" thickBot="1" x14ac:dyDescent="0.25">
      <c r="B58" s="45"/>
      <c r="C58" s="37" t="s">
        <v>30</v>
      </c>
      <c r="D58" s="48"/>
      <c r="E58" s="49">
        <v>1482.13</v>
      </c>
      <c r="F58" s="27">
        <f t="shared" si="0"/>
        <v>1482.13</v>
      </c>
      <c r="G58" s="10">
        <f t="shared" si="1"/>
        <v>2.6839240862485536E-4</v>
      </c>
    </row>
    <row r="59" spans="2:7" ht="14.25" thickTop="1" thickBot="1" x14ac:dyDescent="0.25">
      <c r="B59" s="45"/>
      <c r="C59" s="37" t="s">
        <v>40</v>
      </c>
      <c r="D59" s="48">
        <v>387185.73</v>
      </c>
      <c r="E59" s="49">
        <v>3474.29</v>
      </c>
      <c r="F59" s="7">
        <f t="shared" si="0"/>
        <v>390660.01999999996</v>
      </c>
      <c r="G59" s="10">
        <f t="shared" si="1"/>
        <v>7.0742906304598216E-2</v>
      </c>
    </row>
    <row r="60" spans="2:7" ht="14.25" thickTop="1" thickBot="1" x14ac:dyDescent="0.25">
      <c r="B60" s="45"/>
      <c r="C60" s="37" t="s">
        <v>83</v>
      </c>
      <c r="D60" s="48">
        <v>159582.57</v>
      </c>
      <c r="E60" s="49">
        <v>180134.78</v>
      </c>
      <c r="F60" s="7">
        <f t="shared" si="0"/>
        <v>339717.35</v>
      </c>
      <c r="G60" s="10">
        <f t="shared" si="1"/>
        <v>6.1517922056872884E-2</v>
      </c>
    </row>
    <row r="61" spans="2:7" ht="14.25" thickTop="1" thickBot="1" x14ac:dyDescent="0.25">
      <c r="B61" s="45"/>
      <c r="C61" s="37" t="s">
        <v>48</v>
      </c>
      <c r="D61" s="48"/>
      <c r="E61" s="49">
        <v>194231.57</v>
      </c>
      <c r="F61" s="27">
        <f t="shared" si="0"/>
        <v>194231.57</v>
      </c>
      <c r="G61" s="10">
        <f t="shared" si="1"/>
        <v>3.5172541479686126E-2</v>
      </c>
    </row>
    <row r="62" spans="2:7" ht="14.25" thickTop="1" thickBot="1" x14ac:dyDescent="0.25">
      <c r="B62" s="45"/>
      <c r="C62" s="37" t="s">
        <v>55</v>
      </c>
      <c r="D62" s="48"/>
      <c r="E62" s="49">
        <v>85709.17</v>
      </c>
      <c r="F62" s="27">
        <f t="shared" si="0"/>
        <v>85709.17</v>
      </c>
      <c r="G62" s="10">
        <f t="shared" si="1"/>
        <v>1.5520696954745667E-2</v>
      </c>
    </row>
    <row r="63" spans="2:7" ht="13.5" thickTop="1" x14ac:dyDescent="0.2">
      <c r="B63" s="33"/>
      <c r="C63" s="11"/>
      <c r="D63" s="53">
        <v>4404843.0599999996</v>
      </c>
      <c r="E63" s="54">
        <v>1117407.02</v>
      </c>
      <c r="F63" s="54">
        <f>SUM(F4:F62)</f>
        <v>5522250.0799999991</v>
      </c>
      <c r="G63" s="56">
        <f>SUM(G4:G62)</f>
        <v>1</v>
      </c>
    </row>
  </sheetData>
  <mergeCells count="3">
    <mergeCell ref="B1:G1"/>
    <mergeCell ref="B4:B51"/>
    <mergeCell ref="B52:B62"/>
  </mergeCells>
  <conditionalFormatting sqref="G4:G62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4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0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6" t="s">
        <v>225</v>
      </c>
      <c r="C1" s="46"/>
      <c r="D1" s="46"/>
      <c r="E1" s="46"/>
      <c r="F1" s="46"/>
      <c r="G1" s="46"/>
    </row>
    <row r="3" spans="2:7" ht="14.25" customHeight="1" thickBot="1" x14ac:dyDescent="0.25">
      <c r="B3" s="29" t="s">
        <v>90</v>
      </c>
      <c r="C3" s="12" t="s">
        <v>87</v>
      </c>
      <c r="D3" s="23" t="s">
        <v>109</v>
      </c>
      <c r="E3" s="13" t="s">
        <v>1</v>
      </c>
      <c r="F3" s="13" t="s">
        <v>88</v>
      </c>
      <c r="G3" s="13" t="s">
        <v>91</v>
      </c>
    </row>
    <row r="4" spans="2:7" ht="14.25" customHeight="1" thickTop="1" thickBot="1" x14ac:dyDescent="0.25">
      <c r="B4" s="45" t="s">
        <v>124</v>
      </c>
      <c r="C4" s="37" t="s">
        <v>4</v>
      </c>
      <c r="D4" s="48">
        <v>3218.82</v>
      </c>
      <c r="E4" s="49"/>
      <c r="F4" s="27">
        <f>SUM(D4,E4)</f>
        <v>3218.82</v>
      </c>
      <c r="G4" s="10">
        <f>F4/$F$64</f>
        <v>1.0809674298826477E-3</v>
      </c>
    </row>
    <row r="5" spans="2:7" ht="14.25" thickTop="1" thickBot="1" x14ac:dyDescent="0.25">
      <c r="B5" s="45"/>
      <c r="C5" s="37" t="s">
        <v>5</v>
      </c>
      <c r="D5" s="48">
        <v>18445</v>
      </c>
      <c r="E5" s="49"/>
      <c r="F5" s="27">
        <f t="shared" ref="F5:F63" si="0">SUM(D5,E5)</f>
        <v>18445</v>
      </c>
      <c r="G5" s="10">
        <f t="shared" ref="G5:G63" si="1">F5/$F$64</f>
        <v>6.1943334029816626E-3</v>
      </c>
    </row>
    <row r="6" spans="2:7" ht="14.25" thickTop="1" thickBot="1" x14ac:dyDescent="0.25">
      <c r="B6" s="45"/>
      <c r="C6" s="37" t="s">
        <v>7</v>
      </c>
      <c r="D6" s="48">
        <v>11798.16</v>
      </c>
      <c r="E6" s="49"/>
      <c r="F6" s="27">
        <f t="shared" si="0"/>
        <v>11798.16</v>
      </c>
      <c r="G6" s="10">
        <f t="shared" si="1"/>
        <v>3.962143485048638E-3</v>
      </c>
    </row>
    <row r="7" spans="2:7" ht="14.25" thickTop="1" thickBot="1" x14ac:dyDescent="0.25">
      <c r="B7" s="45"/>
      <c r="C7" s="37" t="s">
        <v>10</v>
      </c>
      <c r="D7" s="48">
        <v>51388.12</v>
      </c>
      <c r="E7" s="49"/>
      <c r="F7" s="27">
        <f t="shared" si="0"/>
        <v>51388.12</v>
      </c>
      <c r="G7" s="10">
        <f t="shared" si="1"/>
        <v>1.7257530400240178E-2</v>
      </c>
    </row>
    <row r="8" spans="2:7" ht="14.25" thickTop="1" thickBot="1" x14ac:dyDescent="0.25">
      <c r="B8" s="45"/>
      <c r="C8" s="37" t="s">
        <v>13</v>
      </c>
      <c r="D8" s="48">
        <v>600</v>
      </c>
      <c r="E8" s="49"/>
      <c r="F8" s="27">
        <f t="shared" si="0"/>
        <v>600</v>
      </c>
      <c r="G8" s="10">
        <f t="shared" si="1"/>
        <v>2.0149634273727284E-4</v>
      </c>
    </row>
    <row r="9" spans="2:7" ht="14.25" thickTop="1" thickBot="1" x14ac:dyDescent="0.25">
      <c r="B9" s="45"/>
      <c r="C9" s="37" t="s">
        <v>14</v>
      </c>
      <c r="D9" s="48"/>
      <c r="E9" s="49">
        <v>112.12</v>
      </c>
      <c r="F9" s="27">
        <f t="shared" si="0"/>
        <v>112.12</v>
      </c>
      <c r="G9" s="10">
        <f t="shared" si="1"/>
        <v>3.7652949912838389E-5</v>
      </c>
    </row>
    <row r="10" spans="2:7" ht="14.25" thickTop="1" thickBot="1" x14ac:dyDescent="0.25">
      <c r="B10" s="45"/>
      <c r="C10" s="37" t="s">
        <v>15</v>
      </c>
      <c r="D10" s="48">
        <v>5797.7</v>
      </c>
      <c r="E10" s="49">
        <v>4758.8599999999997</v>
      </c>
      <c r="F10" s="27">
        <f t="shared" si="0"/>
        <v>10556.56</v>
      </c>
      <c r="G10" s="10">
        <f t="shared" si="1"/>
        <v>3.5451803864776413E-3</v>
      </c>
    </row>
    <row r="11" spans="2:7" ht="14.25" thickTop="1" thickBot="1" x14ac:dyDescent="0.25">
      <c r="B11" s="45"/>
      <c r="C11" s="37" t="s">
        <v>16</v>
      </c>
      <c r="D11" s="48">
        <v>102.05</v>
      </c>
      <c r="E11" s="49">
        <v>179.82</v>
      </c>
      <c r="F11" s="27">
        <f t="shared" si="0"/>
        <v>281.87</v>
      </c>
      <c r="G11" s="10">
        <f t="shared" si="1"/>
        <v>9.4659623545591831E-5</v>
      </c>
    </row>
    <row r="12" spans="2:7" ht="14.25" thickTop="1" thickBot="1" x14ac:dyDescent="0.25">
      <c r="B12" s="45"/>
      <c r="C12" s="37" t="s">
        <v>134</v>
      </c>
      <c r="D12" s="48">
        <v>2660</v>
      </c>
      <c r="E12" s="49"/>
      <c r="F12" s="27">
        <f t="shared" si="0"/>
        <v>2660</v>
      </c>
      <c r="G12" s="10">
        <f t="shared" si="1"/>
        <v>8.9330045280190955E-4</v>
      </c>
    </row>
    <row r="13" spans="2:7" ht="14.25" thickTop="1" thickBot="1" x14ac:dyDescent="0.25">
      <c r="B13" s="45"/>
      <c r="C13" s="37" t="s">
        <v>18</v>
      </c>
      <c r="D13" s="48">
        <v>9877.2000000000007</v>
      </c>
      <c r="E13" s="49"/>
      <c r="F13" s="27">
        <f t="shared" si="0"/>
        <v>9877.2000000000007</v>
      </c>
      <c r="G13" s="10">
        <f t="shared" si="1"/>
        <v>3.3170327941409858E-3</v>
      </c>
    </row>
    <row r="14" spans="2:7" ht="14.25" thickTop="1" thickBot="1" x14ac:dyDescent="0.25">
      <c r="B14" s="45"/>
      <c r="C14" s="37" t="s">
        <v>19</v>
      </c>
      <c r="D14" s="48">
        <v>22346.27</v>
      </c>
      <c r="E14" s="49">
        <v>57191.83</v>
      </c>
      <c r="F14" s="27">
        <f t="shared" si="0"/>
        <v>79538.100000000006</v>
      </c>
      <c r="G14" s="10">
        <f t="shared" si="1"/>
        <v>2.6711060430452471E-2</v>
      </c>
    </row>
    <row r="15" spans="2:7" ht="14.25" thickTop="1" thickBot="1" x14ac:dyDescent="0.25">
      <c r="B15" s="45"/>
      <c r="C15" s="37" t="s">
        <v>20</v>
      </c>
      <c r="D15" s="48">
        <v>2235.4</v>
      </c>
      <c r="E15" s="49">
        <v>2745.87</v>
      </c>
      <c r="F15" s="27">
        <f t="shared" si="0"/>
        <v>4981.2700000000004</v>
      </c>
      <c r="G15" s="10">
        <f t="shared" si="1"/>
        <v>1.672846145311492E-3</v>
      </c>
    </row>
    <row r="16" spans="2:7" ht="14.25" thickTop="1" thickBot="1" x14ac:dyDescent="0.25">
      <c r="B16" s="45"/>
      <c r="C16" s="37" t="s">
        <v>21</v>
      </c>
      <c r="D16" s="48">
        <v>779.8</v>
      </c>
      <c r="E16" s="49"/>
      <c r="F16" s="27">
        <f t="shared" si="0"/>
        <v>779.8</v>
      </c>
      <c r="G16" s="10">
        <f t="shared" si="1"/>
        <v>2.6187808011087556E-4</v>
      </c>
    </row>
    <row r="17" spans="2:7" ht="14.25" thickTop="1" thickBot="1" x14ac:dyDescent="0.25">
      <c r="B17" s="45"/>
      <c r="C17" s="37" t="s">
        <v>22</v>
      </c>
      <c r="D17" s="48">
        <v>1581.45</v>
      </c>
      <c r="E17" s="49"/>
      <c r="F17" s="27">
        <f t="shared" si="0"/>
        <v>1581.45</v>
      </c>
      <c r="G17" s="10">
        <f t="shared" si="1"/>
        <v>5.3109398536976685E-4</v>
      </c>
    </row>
    <row r="18" spans="2:7" ht="14.25" thickTop="1" thickBot="1" x14ac:dyDescent="0.25">
      <c r="B18" s="45"/>
      <c r="C18" s="37" t="s">
        <v>23</v>
      </c>
      <c r="D18" s="48">
        <v>6798.96</v>
      </c>
      <c r="E18" s="49">
        <v>1138.45</v>
      </c>
      <c r="F18" s="27">
        <f t="shared" si="0"/>
        <v>7937.41</v>
      </c>
      <c r="G18" s="10">
        <f t="shared" si="1"/>
        <v>2.6655984763437612E-3</v>
      </c>
    </row>
    <row r="19" spans="2:7" ht="14.25" thickTop="1" thickBot="1" x14ac:dyDescent="0.25">
      <c r="B19" s="45"/>
      <c r="C19" s="37" t="s">
        <v>24</v>
      </c>
      <c r="D19" s="48"/>
      <c r="E19" s="49">
        <v>2067.81</v>
      </c>
      <c r="F19" s="27">
        <f t="shared" si="0"/>
        <v>2067.81</v>
      </c>
      <c r="G19" s="10">
        <f t="shared" si="1"/>
        <v>6.944269207926002E-4</v>
      </c>
    </row>
    <row r="20" spans="2:7" ht="14.25" thickTop="1" thickBot="1" x14ac:dyDescent="0.25">
      <c r="B20" s="45"/>
      <c r="C20" s="37" t="s">
        <v>26</v>
      </c>
      <c r="D20" s="48">
        <v>26325.599999999999</v>
      </c>
      <c r="E20" s="49">
        <v>9007.4500000000007</v>
      </c>
      <c r="F20" s="27">
        <f t="shared" si="0"/>
        <v>35333.050000000003</v>
      </c>
      <c r="G20" s="10">
        <f t="shared" si="1"/>
        <v>1.1865800587921999E-2</v>
      </c>
    </row>
    <row r="21" spans="2:7" ht="14.25" thickTop="1" thickBot="1" x14ac:dyDescent="0.25">
      <c r="B21" s="45"/>
      <c r="C21" s="37" t="s">
        <v>27</v>
      </c>
      <c r="D21" s="48">
        <v>835</v>
      </c>
      <c r="E21" s="49"/>
      <c r="F21" s="27">
        <f t="shared" si="0"/>
        <v>835</v>
      </c>
      <c r="G21" s="10">
        <f t="shared" si="1"/>
        <v>2.8041574364270471E-4</v>
      </c>
    </row>
    <row r="22" spans="2:7" ht="14.25" thickTop="1" thickBot="1" x14ac:dyDescent="0.25">
      <c r="B22" s="45"/>
      <c r="C22" s="37" t="s">
        <v>28</v>
      </c>
      <c r="D22" s="48">
        <v>10033.549999999999</v>
      </c>
      <c r="E22" s="49"/>
      <c r="F22" s="27">
        <f t="shared" si="0"/>
        <v>10033.549999999999</v>
      </c>
      <c r="G22" s="10">
        <f t="shared" si="1"/>
        <v>3.3695393827859396E-3</v>
      </c>
    </row>
    <row r="23" spans="2:7" ht="14.25" thickTop="1" thickBot="1" x14ac:dyDescent="0.25">
      <c r="B23" s="45"/>
      <c r="C23" s="37" t="s">
        <v>29</v>
      </c>
      <c r="D23" s="48">
        <v>8689.51</v>
      </c>
      <c r="E23" s="49">
        <v>722.26</v>
      </c>
      <c r="F23" s="27">
        <f t="shared" si="0"/>
        <v>9411.77</v>
      </c>
      <c r="G23" s="10">
        <f t="shared" si="1"/>
        <v>3.1607287228073043E-3</v>
      </c>
    </row>
    <row r="24" spans="2:7" ht="14.25" thickTop="1" thickBot="1" x14ac:dyDescent="0.25">
      <c r="B24" s="45"/>
      <c r="C24" s="37" t="s">
        <v>31</v>
      </c>
      <c r="D24" s="48">
        <v>1794.15</v>
      </c>
      <c r="E24" s="49">
        <v>837.76</v>
      </c>
      <c r="F24" s="27">
        <f t="shared" si="0"/>
        <v>2631.91</v>
      </c>
      <c r="G24" s="10">
        <f t="shared" si="1"/>
        <v>8.8386706568942622E-4</v>
      </c>
    </row>
    <row r="25" spans="2:7" ht="14.25" thickTop="1" thickBot="1" x14ac:dyDescent="0.25">
      <c r="B25" s="45"/>
      <c r="C25" s="37" t="s">
        <v>35</v>
      </c>
      <c r="D25" s="48">
        <v>88.5</v>
      </c>
      <c r="E25" s="49"/>
      <c r="F25" s="27">
        <f t="shared" si="0"/>
        <v>88.5</v>
      </c>
      <c r="G25" s="10">
        <f t="shared" si="1"/>
        <v>2.9720710553747744E-5</v>
      </c>
    </row>
    <row r="26" spans="2:7" ht="14.25" thickTop="1" thickBot="1" x14ac:dyDescent="0.25">
      <c r="B26" s="45"/>
      <c r="C26" s="37" t="s">
        <v>40</v>
      </c>
      <c r="D26" s="48">
        <v>194319.63</v>
      </c>
      <c r="E26" s="49">
        <v>64583.06</v>
      </c>
      <c r="F26" s="7">
        <f t="shared" si="0"/>
        <v>258902.69</v>
      </c>
      <c r="G26" s="10">
        <f t="shared" si="1"/>
        <v>8.6946575266403175E-2</v>
      </c>
    </row>
    <row r="27" spans="2:7" ht="14.25" thickTop="1" thickBot="1" x14ac:dyDescent="0.25">
      <c r="B27" s="45"/>
      <c r="C27" s="37" t="s">
        <v>41</v>
      </c>
      <c r="D27" s="48">
        <v>277300.27</v>
      </c>
      <c r="E27" s="49">
        <v>128189.59</v>
      </c>
      <c r="F27" s="7">
        <f t="shared" si="0"/>
        <v>405489.86</v>
      </c>
      <c r="G27" s="10">
        <f t="shared" si="1"/>
        <v>0.13617453967841464</v>
      </c>
    </row>
    <row r="28" spans="2:7" ht="14.25" thickTop="1" thickBot="1" x14ac:dyDescent="0.25">
      <c r="B28" s="45"/>
      <c r="C28" s="37" t="s">
        <v>42</v>
      </c>
      <c r="D28" s="48">
        <v>291673.2</v>
      </c>
      <c r="E28" s="49">
        <v>93038.399999999994</v>
      </c>
      <c r="F28" s="7">
        <f t="shared" si="0"/>
        <v>384711.6</v>
      </c>
      <c r="G28" s="10">
        <f t="shared" si="1"/>
        <v>0.12919663401434101</v>
      </c>
    </row>
    <row r="29" spans="2:7" ht="14.25" thickTop="1" thickBot="1" x14ac:dyDescent="0.25">
      <c r="B29" s="45"/>
      <c r="C29" s="37" t="s">
        <v>43</v>
      </c>
      <c r="D29" s="48">
        <v>79292.58</v>
      </c>
      <c r="E29" s="49">
        <v>33662.61</v>
      </c>
      <c r="F29" s="27">
        <f t="shared" si="0"/>
        <v>112955.19</v>
      </c>
      <c r="G29" s="10">
        <f t="shared" si="1"/>
        <v>3.7933429463656292E-2</v>
      </c>
    </row>
    <row r="30" spans="2:7" ht="14.25" thickTop="1" thickBot="1" x14ac:dyDescent="0.25">
      <c r="B30" s="45"/>
      <c r="C30" s="37" t="s">
        <v>37</v>
      </c>
      <c r="D30" s="48"/>
      <c r="E30" s="49">
        <v>3295</v>
      </c>
      <c r="F30" s="27">
        <f t="shared" si="0"/>
        <v>3295</v>
      </c>
      <c r="G30" s="10">
        <f t="shared" si="1"/>
        <v>1.1065507488655234E-3</v>
      </c>
    </row>
    <row r="31" spans="2:7" ht="14.25" thickTop="1" thickBot="1" x14ac:dyDescent="0.25">
      <c r="B31" s="45"/>
      <c r="C31" s="37" t="s">
        <v>46</v>
      </c>
      <c r="D31" s="48"/>
      <c r="E31" s="49">
        <v>5796</v>
      </c>
      <c r="F31" s="27">
        <f t="shared" si="0"/>
        <v>5796</v>
      </c>
      <c r="G31" s="10">
        <f t="shared" si="1"/>
        <v>1.9464546708420555E-3</v>
      </c>
    </row>
    <row r="32" spans="2:7" ht="14.25" thickTop="1" thickBot="1" x14ac:dyDescent="0.25">
      <c r="B32" s="45"/>
      <c r="C32" s="37" t="s">
        <v>47</v>
      </c>
      <c r="D32" s="48"/>
      <c r="E32" s="49">
        <v>4138</v>
      </c>
      <c r="F32" s="27">
        <f t="shared" si="0"/>
        <v>4138</v>
      </c>
      <c r="G32" s="10">
        <f t="shared" si="1"/>
        <v>1.3896531104113916E-3</v>
      </c>
    </row>
    <row r="33" spans="2:7" ht="14.25" thickTop="1" thickBot="1" x14ac:dyDescent="0.25">
      <c r="B33" s="45"/>
      <c r="C33" s="37" t="s">
        <v>48</v>
      </c>
      <c r="D33" s="48">
        <v>80460.350000000006</v>
      </c>
      <c r="E33" s="49">
        <v>36830.620000000003</v>
      </c>
      <c r="F33" s="27">
        <f t="shared" si="0"/>
        <v>117290.97</v>
      </c>
      <c r="G33" s="10">
        <f t="shared" si="1"/>
        <v>3.9389502485178647E-2</v>
      </c>
    </row>
    <row r="34" spans="2:7" ht="14.25" thickTop="1" thickBot="1" x14ac:dyDescent="0.25">
      <c r="B34" s="45"/>
      <c r="C34" s="37" t="s">
        <v>49</v>
      </c>
      <c r="D34" s="48">
        <v>12148.17</v>
      </c>
      <c r="E34" s="49"/>
      <c r="F34" s="27">
        <f t="shared" si="0"/>
        <v>12148.17</v>
      </c>
      <c r="G34" s="10">
        <f t="shared" si="1"/>
        <v>4.0796863765844267E-3</v>
      </c>
    </row>
    <row r="35" spans="2:7" ht="14.25" thickTop="1" thickBot="1" x14ac:dyDescent="0.25">
      <c r="B35" s="45"/>
      <c r="C35" s="37" t="s">
        <v>52</v>
      </c>
      <c r="D35" s="48"/>
      <c r="E35" s="49">
        <v>2094</v>
      </c>
      <c r="F35" s="27">
        <f t="shared" si="0"/>
        <v>2094</v>
      </c>
      <c r="G35" s="10">
        <f t="shared" si="1"/>
        <v>7.0322223615308221E-4</v>
      </c>
    </row>
    <row r="36" spans="2:7" ht="14.25" thickTop="1" thickBot="1" x14ac:dyDescent="0.25">
      <c r="B36" s="45"/>
      <c r="C36" s="37" t="s">
        <v>53</v>
      </c>
      <c r="D36" s="48">
        <v>1843</v>
      </c>
      <c r="E36" s="49"/>
      <c r="F36" s="27">
        <f t="shared" si="0"/>
        <v>1843</v>
      </c>
      <c r="G36" s="10">
        <f t="shared" si="1"/>
        <v>6.1892959944132313E-4</v>
      </c>
    </row>
    <row r="37" spans="2:7" ht="14.25" thickTop="1" thickBot="1" x14ac:dyDescent="0.25">
      <c r="B37" s="45"/>
      <c r="C37" s="37" t="s">
        <v>55</v>
      </c>
      <c r="D37" s="48">
        <v>210842.46</v>
      </c>
      <c r="E37" s="49">
        <v>80023.240000000005</v>
      </c>
      <c r="F37" s="7">
        <f t="shared" si="0"/>
        <v>290865.7</v>
      </c>
      <c r="G37" s="10">
        <f t="shared" si="1"/>
        <v>9.7680624629527979E-2</v>
      </c>
    </row>
    <row r="38" spans="2:7" ht="14.25" thickTop="1" thickBot="1" x14ac:dyDescent="0.25">
      <c r="B38" s="45"/>
      <c r="C38" s="37" t="s">
        <v>56</v>
      </c>
      <c r="D38" s="48">
        <v>7601.68</v>
      </c>
      <c r="E38" s="49">
        <v>1785.4</v>
      </c>
      <c r="F38" s="27">
        <f t="shared" si="0"/>
        <v>9387.08</v>
      </c>
      <c r="G38" s="10">
        <f t="shared" si="1"/>
        <v>3.152437148303665E-3</v>
      </c>
    </row>
    <row r="39" spans="2:7" ht="14.25" thickTop="1" thickBot="1" x14ac:dyDescent="0.25">
      <c r="B39" s="45"/>
      <c r="C39" s="37" t="s">
        <v>57</v>
      </c>
      <c r="D39" s="48"/>
      <c r="E39" s="49">
        <v>1954.58</v>
      </c>
      <c r="F39" s="27">
        <f t="shared" si="0"/>
        <v>1954.58</v>
      </c>
      <c r="G39" s="10">
        <f t="shared" si="1"/>
        <v>6.5640120264569789E-4</v>
      </c>
    </row>
    <row r="40" spans="2:7" ht="14.25" thickTop="1" thickBot="1" x14ac:dyDescent="0.25">
      <c r="B40" s="45"/>
      <c r="C40" s="37" t="s">
        <v>38</v>
      </c>
      <c r="D40" s="48">
        <v>6000</v>
      </c>
      <c r="E40" s="49"/>
      <c r="F40" s="27">
        <f t="shared" si="0"/>
        <v>6000</v>
      </c>
      <c r="G40" s="10">
        <f t="shared" si="1"/>
        <v>2.0149634273727286E-3</v>
      </c>
    </row>
    <row r="41" spans="2:7" ht="14.25" thickTop="1" thickBot="1" x14ac:dyDescent="0.25">
      <c r="B41" s="45"/>
      <c r="C41" s="37" t="s">
        <v>58</v>
      </c>
      <c r="D41" s="48">
        <v>14655.56</v>
      </c>
      <c r="E41" s="49">
        <v>4112.16</v>
      </c>
      <c r="F41" s="27">
        <f t="shared" si="0"/>
        <v>18767.72</v>
      </c>
      <c r="G41" s="10">
        <f t="shared" si="1"/>
        <v>6.3027115691952837E-3</v>
      </c>
    </row>
    <row r="42" spans="2:7" ht="14.25" thickTop="1" thickBot="1" x14ac:dyDescent="0.25">
      <c r="B42" s="45"/>
      <c r="C42" s="37" t="s">
        <v>60</v>
      </c>
      <c r="D42" s="48">
        <v>75</v>
      </c>
      <c r="E42" s="49">
        <v>4931.6099999999997</v>
      </c>
      <c r="F42" s="27">
        <f t="shared" si="0"/>
        <v>5006.6099999999997</v>
      </c>
      <c r="G42" s="10">
        <f t="shared" si="1"/>
        <v>1.6813560075197625E-3</v>
      </c>
    </row>
    <row r="43" spans="2:7" ht="14.25" thickTop="1" thickBot="1" x14ac:dyDescent="0.25">
      <c r="B43" s="45"/>
      <c r="C43" s="37" t="s">
        <v>63</v>
      </c>
      <c r="D43" s="48">
        <v>86199.8</v>
      </c>
      <c r="E43" s="49">
        <v>27603.27</v>
      </c>
      <c r="F43" s="27">
        <f t="shared" si="0"/>
        <v>113803.07</v>
      </c>
      <c r="G43" s="10">
        <f t="shared" si="1"/>
        <v>3.8218170662123088E-2</v>
      </c>
    </row>
    <row r="44" spans="2:7" ht="14.25" thickTop="1" thickBot="1" x14ac:dyDescent="0.25">
      <c r="B44" s="45"/>
      <c r="C44" s="37" t="s">
        <v>41</v>
      </c>
      <c r="D44" s="48">
        <v>9027.17</v>
      </c>
      <c r="E44" s="49">
        <v>546.36</v>
      </c>
      <c r="F44" s="27">
        <f t="shared" si="0"/>
        <v>9573.5300000000007</v>
      </c>
      <c r="G44" s="10">
        <f t="shared" si="1"/>
        <v>3.215052136809273E-3</v>
      </c>
    </row>
    <row r="45" spans="2:7" ht="14.25" thickTop="1" thickBot="1" x14ac:dyDescent="0.25">
      <c r="B45" s="45"/>
      <c r="C45" s="37" t="s">
        <v>39</v>
      </c>
      <c r="D45" s="48">
        <v>64221.26</v>
      </c>
      <c r="E45" s="49">
        <v>20644.400000000001</v>
      </c>
      <c r="F45" s="27">
        <f t="shared" si="0"/>
        <v>84865.66</v>
      </c>
      <c r="G45" s="10">
        <f t="shared" si="1"/>
        <v>2.8500200189974779E-2</v>
      </c>
    </row>
    <row r="46" spans="2:7" ht="14.25" thickTop="1" thickBot="1" x14ac:dyDescent="0.25">
      <c r="B46" s="45"/>
      <c r="C46" s="37" t="s">
        <v>69</v>
      </c>
      <c r="D46" s="48">
        <v>53638.83</v>
      </c>
      <c r="E46" s="49">
        <v>20152.14</v>
      </c>
      <c r="F46" s="27">
        <f t="shared" si="0"/>
        <v>73790.97</v>
      </c>
      <c r="G46" s="10">
        <f t="shared" si="1"/>
        <v>2.4781017636726365E-2</v>
      </c>
    </row>
    <row r="47" spans="2:7" ht="14.25" thickTop="1" thickBot="1" x14ac:dyDescent="0.25">
      <c r="B47" s="45"/>
      <c r="C47" s="37" t="s">
        <v>71</v>
      </c>
      <c r="D47" s="48">
        <v>5380.26</v>
      </c>
      <c r="E47" s="49">
        <v>12929.92</v>
      </c>
      <c r="F47" s="27">
        <f t="shared" si="0"/>
        <v>18310.18</v>
      </c>
      <c r="G47" s="10">
        <f t="shared" si="1"/>
        <v>6.1490571747685975E-3</v>
      </c>
    </row>
    <row r="48" spans="2:7" ht="14.25" thickTop="1" thickBot="1" x14ac:dyDescent="0.25">
      <c r="B48" s="45"/>
      <c r="C48" s="37" t="s">
        <v>72</v>
      </c>
      <c r="D48" s="48">
        <v>899.03</v>
      </c>
      <c r="E48" s="49"/>
      <c r="F48" s="27">
        <f t="shared" si="0"/>
        <v>899.03</v>
      </c>
      <c r="G48" s="10">
        <f t="shared" si="1"/>
        <v>3.0191876168515064E-4</v>
      </c>
    </row>
    <row r="49" spans="2:7" ht="14.25" thickTop="1" thickBot="1" x14ac:dyDescent="0.25">
      <c r="B49" s="45"/>
      <c r="C49" s="37" t="s">
        <v>76</v>
      </c>
      <c r="D49" s="48">
        <v>887.34</v>
      </c>
      <c r="E49" s="49">
        <v>272.85000000000002</v>
      </c>
      <c r="F49" s="27">
        <f t="shared" si="0"/>
        <v>1160.19</v>
      </c>
      <c r="G49" s="10">
        <f t="shared" si="1"/>
        <v>3.8962340313392763E-4</v>
      </c>
    </row>
    <row r="50" spans="2:7" ht="14.25" thickTop="1" thickBot="1" x14ac:dyDescent="0.25">
      <c r="B50" s="45"/>
      <c r="C50" s="37" t="s">
        <v>77</v>
      </c>
      <c r="D50" s="48">
        <v>176.54</v>
      </c>
      <c r="E50" s="49"/>
      <c r="F50" s="27">
        <f t="shared" si="0"/>
        <v>176.54</v>
      </c>
      <c r="G50" s="10">
        <f t="shared" si="1"/>
        <v>5.9286940578063577E-5</v>
      </c>
    </row>
    <row r="51" spans="2:7" ht="14.25" customHeight="1" thickTop="1" thickBot="1" x14ac:dyDescent="0.25">
      <c r="B51" s="45"/>
      <c r="C51" s="37" t="s">
        <v>79</v>
      </c>
      <c r="D51" s="48">
        <v>920.7</v>
      </c>
      <c r="E51" s="49"/>
      <c r="F51" s="27">
        <f t="shared" si="0"/>
        <v>920.7</v>
      </c>
      <c r="G51" s="10">
        <f t="shared" si="1"/>
        <v>3.0919613793034518E-4</v>
      </c>
    </row>
    <row r="52" spans="2:7" ht="14.25" thickTop="1" thickBot="1" x14ac:dyDescent="0.25">
      <c r="B52" s="45"/>
      <c r="C52" s="37" t="s">
        <v>66</v>
      </c>
      <c r="D52" s="48">
        <v>16649.28</v>
      </c>
      <c r="E52" s="49"/>
      <c r="F52" s="27">
        <f t="shared" si="0"/>
        <v>16649.28</v>
      </c>
      <c r="G52" s="10">
        <f t="shared" si="1"/>
        <v>5.591281715348036E-3</v>
      </c>
    </row>
    <row r="53" spans="2:7" ht="14.25" thickTop="1" thickBot="1" x14ac:dyDescent="0.25">
      <c r="B53" s="45"/>
      <c r="C53" s="37" t="s">
        <v>73</v>
      </c>
      <c r="D53" s="48">
        <v>134.55000000000001</v>
      </c>
      <c r="E53" s="49"/>
      <c r="F53" s="27">
        <f t="shared" si="0"/>
        <v>134.55000000000001</v>
      </c>
      <c r="G53" s="10">
        <f t="shared" si="1"/>
        <v>4.5185554858833442E-5</v>
      </c>
    </row>
    <row r="54" spans="2:7" ht="14.25" thickTop="1" thickBot="1" x14ac:dyDescent="0.25">
      <c r="B54" s="45"/>
      <c r="C54" s="37" t="s">
        <v>74</v>
      </c>
      <c r="D54" s="48">
        <v>19.2</v>
      </c>
      <c r="E54" s="49"/>
      <c r="F54" s="27">
        <f t="shared" si="0"/>
        <v>19.2</v>
      </c>
      <c r="G54" s="10">
        <f t="shared" si="1"/>
        <v>6.4478829675927311E-6</v>
      </c>
    </row>
    <row r="55" spans="2:7" ht="14.25" thickTop="1" thickBot="1" x14ac:dyDescent="0.25">
      <c r="B55" s="45"/>
      <c r="C55" s="37" t="s">
        <v>144</v>
      </c>
      <c r="D55" s="48">
        <v>101.38</v>
      </c>
      <c r="E55" s="49"/>
      <c r="F55" s="27">
        <f t="shared" si="0"/>
        <v>101.38</v>
      </c>
      <c r="G55" s="10">
        <f t="shared" si="1"/>
        <v>3.4046165377841201E-5</v>
      </c>
    </row>
    <row r="56" spans="2:7" ht="14.25" thickTop="1" thickBot="1" x14ac:dyDescent="0.25">
      <c r="B56" s="45" t="s">
        <v>82</v>
      </c>
      <c r="C56" s="37" t="s">
        <v>5</v>
      </c>
      <c r="D56" s="48">
        <v>443200</v>
      </c>
      <c r="E56" s="49"/>
      <c r="F56" s="7">
        <f t="shared" si="0"/>
        <v>443200</v>
      </c>
      <c r="G56" s="10">
        <f t="shared" si="1"/>
        <v>0.14883863183526555</v>
      </c>
    </row>
    <row r="57" spans="2:7" ht="14.25" thickTop="1" thickBot="1" x14ac:dyDescent="0.25">
      <c r="B57" s="45"/>
      <c r="C57" s="37" t="s">
        <v>11</v>
      </c>
      <c r="D57" s="48">
        <v>38381.25</v>
      </c>
      <c r="E57" s="49">
        <v>55872.31</v>
      </c>
      <c r="F57" s="27">
        <f t="shared" si="0"/>
        <v>94253.56</v>
      </c>
      <c r="G57" s="10">
        <f t="shared" si="1"/>
        <v>3.1652912716613517E-2</v>
      </c>
    </row>
    <row r="58" spans="2:7" ht="14.25" thickTop="1" thickBot="1" x14ac:dyDescent="0.25">
      <c r="B58" s="45"/>
      <c r="C58" s="37" t="s">
        <v>13</v>
      </c>
      <c r="D58" s="48"/>
      <c r="E58" s="49">
        <v>282.22000000000003</v>
      </c>
      <c r="F58" s="27">
        <f t="shared" si="0"/>
        <v>282.22000000000003</v>
      </c>
      <c r="G58" s="10">
        <f t="shared" si="1"/>
        <v>9.4777163078855247E-5</v>
      </c>
    </row>
    <row r="59" spans="2:7" ht="14.25" thickTop="1" thickBot="1" x14ac:dyDescent="0.25">
      <c r="B59" s="45"/>
      <c r="C59" s="37" t="s">
        <v>14</v>
      </c>
      <c r="D59" s="48"/>
      <c r="E59" s="49">
        <v>3561.26</v>
      </c>
      <c r="F59" s="27">
        <f t="shared" si="0"/>
        <v>3561.26</v>
      </c>
      <c r="G59" s="10">
        <f t="shared" si="1"/>
        <v>1.1959681092275673E-3</v>
      </c>
    </row>
    <row r="60" spans="2:7" ht="14.25" thickTop="1" thickBot="1" x14ac:dyDescent="0.25">
      <c r="B60" s="45"/>
      <c r="C60" s="37" t="s">
        <v>23</v>
      </c>
      <c r="D60" s="48">
        <v>6449.7</v>
      </c>
      <c r="E60" s="49"/>
      <c r="F60" s="27">
        <f t="shared" si="0"/>
        <v>6449.7</v>
      </c>
      <c r="G60" s="10">
        <f t="shared" si="1"/>
        <v>2.1659849362543142E-3</v>
      </c>
    </row>
    <row r="61" spans="2:7" ht="14.25" thickTop="1" thickBot="1" x14ac:dyDescent="0.25">
      <c r="B61" s="45"/>
      <c r="C61" s="37" t="s">
        <v>29</v>
      </c>
      <c r="D61" s="48">
        <v>1040</v>
      </c>
      <c r="E61" s="49">
        <v>977.86</v>
      </c>
      <c r="F61" s="27">
        <f t="shared" si="0"/>
        <v>2017.8600000000001</v>
      </c>
      <c r="G61" s="10">
        <f t="shared" si="1"/>
        <v>6.7765235025972232E-4</v>
      </c>
    </row>
    <row r="62" spans="2:7" ht="14.25" thickTop="1" thickBot="1" x14ac:dyDescent="0.25">
      <c r="B62" s="45"/>
      <c r="C62" s="37" t="s">
        <v>30</v>
      </c>
      <c r="D62" s="48"/>
      <c r="E62" s="49">
        <v>152.5</v>
      </c>
      <c r="F62" s="27">
        <f t="shared" si="0"/>
        <v>152.5</v>
      </c>
      <c r="G62" s="10">
        <f t="shared" si="1"/>
        <v>5.1213653779056844E-5</v>
      </c>
    </row>
    <row r="63" spans="2:7" ht="14.25" thickTop="1" thickBot="1" x14ac:dyDescent="0.25">
      <c r="B63" s="45"/>
      <c r="C63" s="37" t="s">
        <v>83</v>
      </c>
      <c r="D63" s="48">
        <v>181607.62</v>
      </c>
      <c r="E63" s="49">
        <v>20988.9</v>
      </c>
      <c r="F63" s="7">
        <f t="shared" si="0"/>
        <v>202596.52</v>
      </c>
      <c r="G63" s="10">
        <f t="shared" si="1"/>
        <v>6.8037429718831255E-2</v>
      </c>
    </row>
    <row r="64" spans="2:7" ht="13.5" thickTop="1" x14ac:dyDescent="0.2">
      <c r="B64" s="33"/>
      <c r="C64" s="11"/>
      <c r="D64" s="53">
        <v>2270541.0499999998</v>
      </c>
      <c r="E64" s="54">
        <v>707180.49</v>
      </c>
      <c r="F64" s="54">
        <f>SUM(F4:F63)</f>
        <v>2977721.5400000005</v>
      </c>
      <c r="G64" s="56">
        <f>SUM(G4:G63)</f>
        <v>0.99999999999999978</v>
      </c>
    </row>
  </sheetData>
  <mergeCells count="3">
    <mergeCell ref="B1:G1"/>
    <mergeCell ref="B4:B55"/>
    <mergeCell ref="B56:B63"/>
  </mergeCells>
  <conditionalFormatting sqref="G4:G63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4º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baxin</cp:lastModifiedBy>
  <dcterms:created xsi:type="dcterms:W3CDTF">2019-09-24T17:25:12Z</dcterms:created>
  <dcterms:modified xsi:type="dcterms:W3CDTF">2021-03-12T20:44:53Z</dcterms:modified>
</cp:coreProperties>
</file>