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ata\Licitações\1. LICITACOES\Licitações 2021\Pregão Eletrônico 02.2021 IFFAR\Retificação ao Edital 02.2021 - Vigilância Patrimonial Ostensiva\"/>
    </mc:Choice>
  </mc:AlternateContent>
  <xr:revisionPtr revIDLastSave="0" documentId="8_{3B7784D5-83B5-4A35-AA42-7DF37B0948CE}" xr6:coauthVersionLast="45" xr6:coauthVersionMax="45" xr10:uidLastSave="{00000000-0000-0000-0000-000000000000}"/>
  <bookViews>
    <workbookView xWindow="21480" yWindow="-120" windowWidth="21840" windowHeight="13740" tabRatio="999" activeTab="4" xr2:uid="{00000000-000D-0000-FFFF-FFFF00000000}"/>
  </bookViews>
  <sheets>
    <sheet name="AL - DIURNO DESARMADO 12x36" sheetId="9" r:id="rId1"/>
    <sheet name="AL - NOTURNO DESARMADO 12x36" sheetId="13" r:id="rId2"/>
    <sheet name="AL UNIFORMES E EQUIPAMENTOS" sheetId="12" r:id="rId3"/>
    <sheet name="AL - RESUMO DA PROPOSTA" sheetId="6" r:id="rId4"/>
    <sheet name="AL - OBSERVAÇÕES" sheetId="14" r:id="rId5"/>
  </sheets>
  <definedNames>
    <definedName name="_xlnm.Print_Area" localSheetId="0">'AL - DIURNO DESARMADO 12x36'!$A$1:$G$177</definedName>
    <definedName name="_xlnm.Print_Area" localSheetId="1">'AL - NOTURNO DESARMADO 12x36'!$A$1:$G$179</definedName>
    <definedName name="_xlnm.Print_Area" localSheetId="4">'AL - OBSERVAÇÕES'!$A$1:$J$101</definedName>
    <definedName name="_xlnm.Print_Area" localSheetId="3">'AL - RESUMO DA PROPOSTA'!$A$1:$I$44</definedName>
    <definedName name="_xlnm.Print_Area" localSheetId="2">'AL UNIFORMES E EQUIPAMENTOS'!$A$1:$H$38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6" l="1"/>
  <c r="E18" i="6"/>
  <c r="E17" i="6"/>
  <c r="E16" i="6"/>
  <c r="C7" i="13" l="1"/>
  <c r="F3" i="13"/>
  <c r="B3" i="13"/>
  <c r="F7" i="6" l="1"/>
  <c r="F6" i="6"/>
  <c r="I15" i="6"/>
  <c r="H34" i="12"/>
  <c r="G43" i="13" l="1"/>
  <c r="G43" i="9"/>
  <c r="H29" i="12"/>
  <c r="G6" i="12" l="1"/>
  <c r="G7" i="12"/>
  <c r="G8" i="12"/>
  <c r="G9" i="12"/>
  <c r="G10" i="12"/>
  <c r="G11" i="12"/>
  <c r="G12" i="12"/>
  <c r="G5" i="12"/>
  <c r="E10" i="9" l="1"/>
  <c r="E10" i="13"/>
  <c r="F160" i="13"/>
  <c r="F159" i="13"/>
  <c r="F158" i="9"/>
  <c r="F157" i="9"/>
  <c r="F158" i="13" l="1"/>
  <c r="G88" i="13"/>
  <c r="E71" i="13"/>
  <c r="E77" i="13" s="1"/>
  <c r="G93" i="13"/>
  <c r="G30" i="13"/>
  <c r="G27" i="13"/>
  <c r="G8" i="13"/>
  <c r="B4" i="13"/>
  <c r="F156" i="9"/>
  <c r="G31" i="13" l="1"/>
  <c r="G33" i="13"/>
  <c r="G44" i="13" s="1"/>
  <c r="G32" i="13"/>
  <c r="G34" i="13"/>
  <c r="G29" i="13"/>
  <c r="G28" i="13" s="1"/>
  <c r="G35" i="13"/>
  <c r="G46" i="13" s="1"/>
  <c r="G84" i="13"/>
  <c r="H30" i="12"/>
  <c r="H31" i="12"/>
  <c r="H32" i="12"/>
  <c r="H33" i="12"/>
  <c r="H35" i="12"/>
  <c r="H36" i="12"/>
  <c r="H19" i="12"/>
  <c r="H20" i="12"/>
  <c r="H21" i="12"/>
  <c r="H22" i="12"/>
  <c r="H23" i="12"/>
  <c r="H18" i="12"/>
  <c r="H6" i="12"/>
  <c r="H7" i="12"/>
  <c r="H8" i="12"/>
  <c r="H9" i="12"/>
  <c r="H10" i="12"/>
  <c r="H11" i="12"/>
  <c r="H12" i="12"/>
  <c r="H5" i="12"/>
  <c r="H37" i="12" l="1"/>
  <c r="G147" i="13" s="1"/>
  <c r="H24" i="12"/>
  <c r="G145" i="9" s="1"/>
  <c r="H13" i="12"/>
  <c r="G51" i="13"/>
  <c r="G52" i="13" s="1"/>
  <c r="G45" i="13"/>
  <c r="G47" i="13" s="1"/>
  <c r="G48" i="13" s="1"/>
  <c r="G50" i="13" s="1"/>
  <c r="G62" i="13" s="1"/>
  <c r="G30" i="9"/>
  <c r="G146" i="13" l="1"/>
  <c r="G149" i="13" s="1"/>
  <c r="G176" i="13" s="1"/>
  <c r="G144" i="9"/>
  <c r="G147" i="9" s="1"/>
  <c r="G174" i="9" s="1"/>
  <c r="G113" i="13"/>
  <c r="G114" i="13" s="1"/>
  <c r="B121" i="13"/>
  <c r="G172" i="13"/>
  <c r="G92" i="13"/>
  <c r="G95" i="13" s="1"/>
  <c r="G104" i="13" s="1"/>
  <c r="G61" i="13"/>
  <c r="G110" i="13" s="1"/>
  <c r="G54" i="13"/>
  <c r="G135" i="13"/>
  <c r="G140" i="13" s="1"/>
  <c r="G86" i="9"/>
  <c r="G115" i="13" l="1"/>
  <c r="G63" i="13"/>
  <c r="G102" i="13" s="1"/>
  <c r="G72" i="13"/>
  <c r="G111" i="13"/>
  <c r="G112" i="13"/>
  <c r="G73" i="13"/>
  <c r="G71" i="13"/>
  <c r="G75" i="13"/>
  <c r="E69" i="9"/>
  <c r="G76" i="13" l="1"/>
  <c r="G70" i="13"/>
  <c r="G69" i="13"/>
  <c r="G74" i="13"/>
  <c r="G116" i="13"/>
  <c r="F121" i="13" s="1"/>
  <c r="G77" i="13" l="1"/>
  <c r="G103" i="13" s="1"/>
  <c r="G105" i="13" s="1"/>
  <c r="G174" i="13"/>
  <c r="G82" i="9"/>
  <c r="G91" i="9"/>
  <c r="G27" i="9"/>
  <c r="G33" i="9" s="1"/>
  <c r="D121" i="13" l="1"/>
  <c r="G121" i="13" s="1"/>
  <c r="G173" i="13"/>
  <c r="G129" i="13"/>
  <c r="G122" i="13"/>
  <c r="G126" i="13"/>
  <c r="G130" i="13"/>
  <c r="G127" i="13"/>
  <c r="G128" i="13"/>
  <c r="G125" i="13"/>
  <c r="G32" i="9"/>
  <c r="G29" i="9"/>
  <c r="G28" i="9" s="1"/>
  <c r="G34" i="9"/>
  <c r="G35" i="9"/>
  <c r="G44" i="9" s="1"/>
  <c r="G31" i="9"/>
  <c r="G49" i="9" s="1"/>
  <c r="G50" i="9" s="1"/>
  <c r="E75" i="9"/>
  <c r="G8" i="9"/>
  <c r="B4" i="9"/>
  <c r="G131" i="13" l="1"/>
  <c r="G139" i="13" s="1"/>
  <c r="G141" i="13" s="1"/>
  <c r="G175" i="13" s="1"/>
  <c r="G177" i="13" s="1"/>
  <c r="G45" i="9"/>
  <c r="G46" i="9" s="1"/>
  <c r="G153" i="13" l="1"/>
  <c r="G154" i="13" s="1"/>
  <c r="G155" i="13" s="1"/>
  <c r="G156" i="13" s="1"/>
  <c r="G157" i="13" s="1"/>
  <c r="G48" i="9"/>
  <c r="G52" i="9" l="1"/>
  <c r="G60" i="9"/>
  <c r="G170" i="9"/>
  <c r="G111" i="9"/>
  <c r="G112" i="9" s="1"/>
  <c r="G159" i="13"/>
  <c r="G162" i="13"/>
  <c r="G160" i="13"/>
  <c r="G133" i="9"/>
  <c r="G138" i="9" s="1"/>
  <c r="B119" i="9"/>
  <c r="G90" i="9"/>
  <c r="G93" i="9" s="1"/>
  <c r="G102" i="9" s="1"/>
  <c r="G59" i="9"/>
  <c r="G108" i="9" l="1"/>
  <c r="G158" i="13"/>
  <c r="G163" i="13" s="1"/>
  <c r="G178" i="13" s="1"/>
  <c r="G179" i="13" s="1"/>
  <c r="D7" i="6" s="1"/>
  <c r="G113" i="9"/>
  <c r="G110" i="9"/>
  <c r="G61" i="9"/>
  <c r="G100" i="9" s="1"/>
  <c r="H7" i="6" l="1"/>
  <c r="I13" i="6" s="1"/>
  <c r="I17" i="6"/>
  <c r="I19" i="6" s="1"/>
  <c r="G109" i="9"/>
  <c r="G114" i="9" s="1"/>
  <c r="G74" i="9"/>
  <c r="G69" i="9"/>
  <c r="G70" i="9"/>
  <c r="G72" i="9"/>
  <c r="G67" i="9"/>
  <c r="G71" i="9"/>
  <c r="G73" i="9"/>
  <c r="G68" i="9"/>
  <c r="F119" i="9" l="1"/>
  <c r="G172" i="9"/>
  <c r="G75" i="9"/>
  <c r="G101" i="9" l="1"/>
  <c r="G103" i="9" s="1"/>
  <c r="D119" i="9" s="1"/>
  <c r="G127" i="9"/>
  <c r="G119" i="9" l="1"/>
  <c r="G171" i="9"/>
  <c r="G128" i="9" l="1"/>
  <c r="G124" i="9"/>
  <c r="G123" i="9"/>
  <c r="G125" i="9"/>
  <c r="G126" i="9"/>
  <c r="G120" i="9"/>
  <c r="G129" i="9" l="1"/>
  <c r="G137" i="9" s="1"/>
  <c r="G139" i="9" s="1"/>
  <c r="G173" i="9" s="1"/>
  <c r="G175" i="9" s="1"/>
  <c r="G151" i="9" l="1"/>
  <c r="G152" i="9" s="1"/>
  <c r="G153" i="9" s="1"/>
  <c r="G154" i="9" s="1"/>
  <c r="G155" i="9" l="1"/>
  <c r="G160" i="9" l="1"/>
  <c r="G157" i="9"/>
  <c r="G158" i="9"/>
  <c r="G156" i="9" l="1"/>
  <c r="G161" i="9" s="1"/>
  <c r="G176" i="9" s="1"/>
  <c r="G177" i="9" s="1"/>
  <c r="D6" i="6" s="1"/>
  <c r="H6" i="6" l="1"/>
  <c r="H8" i="6" s="1"/>
  <c r="I16" i="6"/>
  <c r="I18" i="6" s="1"/>
  <c r="I20" i="6" s="1"/>
  <c r="I12" i="6" l="1"/>
  <c r="I1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0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49" authorId="2" shapeId="0" xr:uid="{00000000-0006-0000-00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E82" authorId="1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Tarifa da Estação Rodoviária: Linha de Ônibus regular
</t>
        </r>
      </text>
    </comment>
    <comment ref="B90" authorId="2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1" authorId="2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08" authorId="2" shapeId="0" xr:uid="{00000000-0006-0000-0000-000007000000}">
      <text>
        <r>
          <rPr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
</t>
        </r>
      </text>
    </comment>
    <comment ref="B110" authorId="3" shapeId="0" xr:uid="{00000000-0006-0000-0000-000008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1" authorId="2" shapeId="0" xr:uid="{00000000-0006-0000-0000-000009000000}">
      <text>
        <r>
          <rPr>
            <sz val="9"/>
            <color indexed="81"/>
            <rFont val="Segoe UI"/>
            <family val="2"/>
          </rPr>
          <t xml:space="preserve">Negociar extinção/redução na 1ª prorrogação contratual.
</t>
        </r>
      </text>
    </comment>
    <comment ref="B113" authorId="3" shapeId="0" xr:uid="{00000000-0006-0000-0000-00000A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7" authorId="2" shapeId="0" xr:uid="{00000000-0006-0000-0000-00000B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diversas deliberações posteriores.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da Luz Pereira</author>
    <author>Evandro</author>
    <author>User</author>
    <author/>
  </authors>
  <commentList>
    <comment ref="F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Sindicato das Empresas de Segurança e Vigilância do Estado do Rio Grande do Sul - CNPJ: 87.004.982/0001-78 e Sindicato dos Empregados de Empresas de Segurança e Vigilância do Estado do Rio Grande do Sul - CNPJ: 91.343.293/0001-65
</t>
        </r>
      </text>
    </comment>
    <comment ref="B43" authorId="1" shapeId="0" xr:uid="{00000000-0006-0000-0100-000002000000}">
      <text>
        <r>
          <rPr>
            <sz val="9"/>
            <color indexed="81"/>
            <rFont val="Segoe UI"/>
            <family val="2"/>
          </rPr>
          <t xml:space="preserve">Cálculo de salário proporcional a 180hs semanais, conforme Cláusula 29ª, § 5º da CCT 2018/2020
</t>
        </r>
      </text>
    </comment>
    <comment ref="B51" authorId="2" shapeId="0" xr:uid="{00000000-0006-0000-0100-000003000000}">
      <text>
        <r>
          <rPr>
            <sz val="9"/>
            <color indexed="81"/>
            <rFont val="Segoe UI"/>
            <family val="2"/>
          </rPr>
          <t xml:space="preserve">Considerado intervalo intrajornada de 30min, conforme consta na Cláusula 69ª da CCT 2019/2020
</t>
        </r>
      </text>
    </comment>
    <comment ref="E84" authorId="1" shapeId="0" xr:uid="{00000000-0006-0000-0100-000004000000}">
      <text>
        <r>
          <rPr>
            <sz val="9"/>
            <color indexed="81"/>
            <rFont val="Segoe UI"/>
            <family val="2"/>
          </rPr>
          <t xml:space="preserve">Tarifa da Estação Rodoviária: linha de ônibus regular
</t>
        </r>
      </text>
    </comment>
    <comment ref="B92" authorId="2" shapeId="0" xr:uid="{00000000-0006-0000-0100-000005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93" authorId="2" shapeId="0" xr:uid="{00000000-0006-0000-0100-000006000000}">
      <text>
        <r>
          <rPr>
            <sz val="9"/>
            <color indexed="81"/>
            <rFont val="Segoe UI"/>
            <family val="2"/>
          </rPr>
          <t xml:space="preserve">Fórmula utilizada somente para cálculo na fase interna da licitação. Considerar valor fixo na proposta.
</t>
        </r>
      </text>
    </comment>
    <comment ref="B110" authorId="2" shapeId="0" xr:uid="{00000000-0006-0000-0100-000007000000}">
      <text>
        <r>
          <rPr>
            <b/>
            <sz val="9"/>
            <color indexed="81"/>
            <rFont val="Segoe UI"/>
            <family val="2"/>
          </rPr>
          <t xml:space="preserve">Os reflexos de 13º salário, férias e 1/3 de férias são referentes a 1 mês de Aviso Prévio Indenizado, considerando 3 dias a mais, conforme Lei nº 12.506/2011, pois trata-se de contrato de período de execução de 20 meses. Na prorrogação contratual, deverá ocorrer a análise deste item, considerando 3 dias ou mais, dependendo do nº de ocorrências deste evento no período. </t>
        </r>
      </text>
    </comment>
    <comment ref="B112" authorId="3" shapeId="0" xr:uid="{00000000-0006-0000-0100-000008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Indenizado durante a vigência do Contrato de Prestação de Serviços.</t>
        </r>
      </text>
    </comment>
    <comment ref="B113" authorId="2" shapeId="0" xr:uid="{00000000-0006-0000-0100-000009000000}">
      <text>
        <r>
          <rPr>
            <b/>
            <sz val="9"/>
            <color indexed="81"/>
            <rFont val="Segoe UI"/>
            <family val="2"/>
          </rPr>
          <t>Negociar extinção/redução na 1ª prorrogação contratual</t>
        </r>
      </text>
    </comment>
    <comment ref="B115" authorId="3" shapeId="0" xr:uid="{00000000-0006-0000-0100-00000A000000}">
      <text>
        <r>
          <rPr>
            <b/>
            <sz val="8"/>
            <color rgb="FFFF0000"/>
            <rFont val="Tahoma"/>
            <family val="2"/>
            <charset val="1"/>
          </rPr>
          <t>Multa de 40% sobre Saldo da Conta Vinculada do FGTS para RCT s/Justa Causa, com Aviso Trabalhado ao final do Contrato de Prestação de Serviços.</t>
        </r>
      </text>
    </comment>
    <comment ref="B159" authorId="2" shapeId="0" xr:uid="{00000000-0006-0000-0100-00000B000000}">
      <text>
        <r>
          <rPr>
            <sz val="9"/>
            <color indexed="81"/>
            <rFont val="Segoe UI"/>
            <family val="2"/>
          </rPr>
          <t xml:space="preserve">É vedada a insercção do IRPF e CSLL, conforme Acórdão TCU 950/2007 e 205/2018, além de  diversas deliberações posteriores.
</t>
        </r>
      </text>
    </comment>
  </commentList>
</comments>
</file>

<file path=xl/sharedStrings.xml><?xml version="1.0" encoding="utf-8"?>
<sst xmlns="http://schemas.openxmlformats.org/spreadsheetml/2006/main" count="758" uniqueCount="366">
  <si>
    <t>Planilha de Custos e Formação de Preços</t>
  </si>
  <si>
    <t>Processo:</t>
  </si>
  <si>
    <t>Licitação:</t>
  </si>
  <si>
    <t>Dia/hora:</t>
  </si>
  <si>
    <t>DADOS DO PROPONENTE</t>
  </si>
  <si>
    <t>Razão Social...................................:</t>
  </si>
  <si>
    <t>CNPJ..............................................:</t>
  </si>
  <si>
    <t>DISCRIMINAÇÃO DO SERVIÇO</t>
  </si>
  <si>
    <t>A</t>
  </si>
  <si>
    <t>Data de Apresentação da Proposta (dia/mês/ano)</t>
  </si>
  <si>
    <t>B</t>
  </si>
  <si>
    <t>Município/UF</t>
  </si>
  <si>
    <t>C</t>
  </si>
  <si>
    <t>D</t>
  </si>
  <si>
    <t>N° de meses de execução contratual</t>
  </si>
  <si>
    <t>Categoria profissional (vinculada à execução contratual)</t>
  </si>
  <si>
    <t>Data base da categoria (dia/mês/ano)</t>
  </si>
  <si>
    <t>Composição da Remuneração</t>
  </si>
  <si>
    <t>Valor (R$)</t>
  </si>
  <si>
    <t>Adicional de Periculosidade</t>
  </si>
  <si>
    <t>Percentual (%)</t>
  </si>
  <si>
    <t>Adicional Noturno</t>
  </si>
  <si>
    <t>E</t>
  </si>
  <si>
    <t>F</t>
  </si>
  <si>
    <t>G</t>
  </si>
  <si>
    <t>H</t>
  </si>
  <si>
    <t>Assistência Médica e Familiar</t>
  </si>
  <si>
    <t>Submódulo 4.1</t>
  </si>
  <si>
    <t>INSS</t>
  </si>
  <si>
    <t>SEBRAE</t>
  </si>
  <si>
    <t>Submódulo 4.2</t>
  </si>
  <si>
    <t>Aviso Prévio Indenizado</t>
  </si>
  <si>
    <t>Incidência do FGTS sobre Aviso Prévio Indenizado</t>
  </si>
  <si>
    <t>Aviso Prévio Trabalhado</t>
  </si>
  <si>
    <t>PIS</t>
  </si>
  <si>
    <t>Unidade</t>
  </si>
  <si>
    <t xml:space="preserve">IN/MPOG - nº 05/2017 - ANEXO VII-D </t>
  </si>
  <si>
    <t>Submódulo 2.1</t>
  </si>
  <si>
    <t>Submódulo 2.2</t>
  </si>
  <si>
    <t xml:space="preserve">Salário Educação </t>
  </si>
  <si>
    <t>SESC ou SESI</t>
  </si>
  <si>
    <t>SENAI - SENAC</t>
  </si>
  <si>
    <t xml:space="preserve">INCRA </t>
  </si>
  <si>
    <t xml:space="preserve">FGTS </t>
  </si>
  <si>
    <t>Submódulo 2.3</t>
  </si>
  <si>
    <t xml:space="preserve">Insumos Diversos </t>
  </si>
  <si>
    <t xml:space="preserve">Custos Indiretos </t>
  </si>
  <si>
    <t xml:space="preserve">Lucro </t>
  </si>
  <si>
    <t xml:space="preserve">Tributos </t>
  </si>
  <si>
    <t>SUBTOTAL ( A + B + C + D + E )</t>
  </si>
  <si>
    <t xml:space="preserve">Módulo 3 - Provisão para Rescisão </t>
  </si>
  <si>
    <t xml:space="preserve">Módulo 4 - Custo de Reposição do Profissional Ausente </t>
  </si>
  <si>
    <t xml:space="preserve">Módulo 5 - Insumos Diversos </t>
  </si>
  <si>
    <t>Classificação Brasileira de Ocupações</t>
  </si>
  <si>
    <t xml:space="preserve">Módulo 6 - Custos Indiretos, Tributos e Lucro </t>
  </si>
  <si>
    <t xml:space="preserve">Módulo 1 - Composição da Remuneração </t>
  </si>
  <si>
    <t xml:space="preserve">DESCRIÇÃO </t>
  </si>
  <si>
    <t>O valor informado deverá ser o custo real do insumo (descontado o valor eventualmente pago pelo empregado).</t>
  </si>
  <si>
    <t xml:space="preserve">Salário Normativo da Categoria Profissional – 220 hs  </t>
  </si>
  <si>
    <t>Declaro para devidos fins que:</t>
  </si>
  <si>
    <t>2. Que não emprego menor de 18 anos em trabalho noturno, perigoso ou insalubre e não emprega menor de 16 anos, salvo menor, a partir de 14 anos, na condição de aprendiz, nos termos do artigo 7°, XXXIII, da Constituição.</t>
  </si>
  <si>
    <t>3. Que a proposta foi elaborada de forma independente, nos termos da Instrução Normativa SLTI/MP nº 2, de 16 de setembro de 2009</t>
  </si>
  <si>
    <t>4. Que não possuo, em sua cadeia produtiva, empregados executando trabalho degradante ou forçado, observando o disposto nos incisos III e IV do art. 1º e no inciso III do art. 5º da Constituição Federal</t>
  </si>
  <si>
    <t>5. Que para elaboração da presenta proposta foram considereados todos os custos diretos, indiretos, impostos, despesas de pessoa e insumos.</t>
  </si>
  <si>
    <t>6. Que a validade da presente proposta é de 60 dias.</t>
  </si>
  <si>
    <t>CARIMBO E ASSINATURA</t>
  </si>
  <si>
    <t>CBO:  5173-30</t>
  </si>
  <si>
    <t>Ano do Acordo, Convenção ou Sentença Normativa em Dissídio 
Coletivo</t>
  </si>
  <si>
    <t>Valor da Hora Extra (50%) sem periculosidade (valor hora + 50%)</t>
  </si>
  <si>
    <t>Quantidade de vigilantes por posto</t>
  </si>
  <si>
    <t>Vigilante</t>
  </si>
  <si>
    <t>01.02.2020</t>
  </si>
  <si>
    <t>Nota 1</t>
  </si>
  <si>
    <t>Nota 2</t>
  </si>
  <si>
    <t>MÓDULO 1 - COMPOSIÇÃO DA REMUNERAÇÃO</t>
  </si>
  <si>
    <t>Valor do salário/hora (VSH) sem periculosidade (valor salário normativo/220h)</t>
  </si>
  <si>
    <r>
      <t xml:space="preserve">Adicional para troca de uniforme - </t>
    </r>
    <r>
      <rPr>
        <sz val="10"/>
        <color rgb="FF000000"/>
        <rFont val="Calibri"/>
        <family val="2"/>
        <scheme val="minor"/>
      </rPr>
      <t>Cláusula 13ª da CCT 2019/2020 = 1/6 do salário/hora s/peri por dia: (VSH/6=R$ 1,14) = (R$ 1,14x2vig.x15d)</t>
    </r>
  </si>
  <si>
    <r>
      <rPr>
        <b/>
        <sz val="10"/>
        <color rgb="FF000000"/>
        <rFont val="Calibri"/>
        <family val="2"/>
        <scheme val="minor"/>
      </rPr>
      <t xml:space="preserve">Outros </t>
    </r>
    <r>
      <rPr>
        <sz val="10"/>
        <color rgb="FF000000"/>
        <rFont val="Calibri"/>
        <family val="2"/>
        <scheme val="minor"/>
      </rPr>
      <t>(especificar)</t>
    </r>
  </si>
  <si>
    <t>Nota 3</t>
  </si>
  <si>
    <t>MÓDULO 2 - ENCARGOS E BENEFÍCIOS ANUAIS, MENSAIS E DIÁRIOS</t>
  </si>
  <si>
    <t>Total do Submódulo 2.1</t>
  </si>
  <si>
    <t>Nota 4</t>
  </si>
  <si>
    <t>Nota 5</t>
  </si>
  <si>
    <t>Nota 6</t>
  </si>
  <si>
    <t>GPS, FGTS e outras Contribuições</t>
  </si>
  <si>
    <t>RAT</t>
  </si>
  <si>
    <t>FAP</t>
  </si>
  <si>
    <t>Total do Submódulo 2.2</t>
  </si>
  <si>
    <t>Nota 7</t>
  </si>
  <si>
    <t>Os percentuais dos encargos previdenciários, do FGTS e demais contribuições são aqueles estabelecidos pela legislação vigente</t>
  </si>
  <si>
    <t>Nota 8</t>
  </si>
  <si>
    <t xml:space="preserve">SAT - Seguro Acidente de Trabalho (RAT x FAP) </t>
  </si>
  <si>
    <t>O SAT , a depender do grau de risco do serviço, irá variar entre 1% para risco leve, 2% para risco médio e 3% para risco grave</t>
  </si>
  <si>
    <t>Nota 9</t>
  </si>
  <si>
    <t>Benefícios Mensais e Diários</t>
  </si>
  <si>
    <r>
      <rPr>
        <b/>
        <sz val="10"/>
        <color rgb="FF000000"/>
        <rFont val="Calibri"/>
        <family val="2"/>
      </rPr>
      <t xml:space="preserve">Transporte </t>
    </r>
    <r>
      <rPr>
        <sz val="10"/>
        <color rgb="FF000000"/>
        <rFont val="Calibri"/>
        <family val="2"/>
      </rPr>
      <t xml:space="preserve">     [(2xVTx30)-(6%xSB)]</t>
    </r>
  </si>
  <si>
    <t>Valor da passagem do transporte coletivo no município de prestação do serviço</t>
  </si>
  <si>
    <t>Quantidade de passagens por dia por empregado</t>
  </si>
  <si>
    <t>Quantidade de dias do mês de recebimento de passagens</t>
  </si>
  <si>
    <t>Valor do Auxílio-Alimentação  (Cláusula 14ª da CCT 2019/2020)</t>
  </si>
  <si>
    <t>Participação do empregado em percentual do salário-base (Cláusula 35ª da CCT 2018/2020)</t>
  </si>
  <si>
    <t>Quantidade de dias do mês de recebimento de auxílio-alimentação</t>
  </si>
  <si>
    <t>Percentual de participação do empregado sobre o auxílio-alimentação (Cláusula 14ª da CCT 2019/2020)</t>
  </si>
  <si>
    <r>
      <rPr>
        <b/>
        <sz val="10"/>
        <color rgb="FF000000"/>
        <rFont val="Calibri"/>
        <family val="2"/>
      </rPr>
      <t>Seguro de Vida</t>
    </r>
    <r>
      <rPr>
        <sz val="10"/>
        <color rgb="FF000000"/>
        <rFont val="Calibri"/>
        <family val="2"/>
      </rPr>
      <t xml:space="preserve"> - Rem x 26 x 0,023% - (Cláusula 39ª da CCT 2018/2020)</t>
    </r>
  </si>
  <si>
    <r>
      <rPr>
        <b/>
        <sz val="10"/>
        <color rgb="FF000000"/>
        <rFont val="Calibri"/>
        <family val="2"/>
      </rPr>
      <t>Auxílio Funeral</t>
    </r>
    <r>
      <rPr>
        <sz val="10"/>
        <color rgb="FF000000"/>
        <rFont val="Calibri"/>
        <family val="2"/>
      </rPr>
      <t xml:space="preserve"> - [(SB x 0,52066%)/12] - (Cláusula 38º da CCT 2018/2020)</t>
    </r>
  </si>
  <si>
    <r>
      <rPr>
        <b/>
        <sz val="10"/>
        <color rgb="FF000000"/>
        <rFont val="Calibri"/>
        <family val="2"/>
      </rPr>
      <t>Outros</t>
    </r>
    <r>
      <rPr>
        <sz val="10"/>
        <color rgb="FF000000"/>
        <rFont val="Calibri"/>
        <family val="2"/>
      </rPr>
      <t xml:space="preserve"> (Especificar)</t>
    </r>
  </si>
  <si>
    <t>Total do Submódulo 2.3</t>
  </si>
  <si>
    <t>Nota 10</t>
  </si>
  <si>
    <t>Nota 11</t>
  </si>
  <si>
    <t>Observar a previsão dos benefícios contidos em Acordos, Convenções e Dissídios Coletivos de Trabalho.</t>
  </si>
  <si>
    <t>QUADRO RESUMO - MÓDULO 2 - BENEFÍCIOS E ENCARGOS ANUAIS, MENSAIS E DIÁRIOS</t>
  </si>
  <si>
    <t>Módulo 2</t>
  </si>
  <si>
    <t>Encargos Previdenciários (GPS), Fundo de Garantia por Tempo de Serviço (FGTS), e Outras Contribuições</t>
  </si>
  <si>
    <t xml:space="preserve">Beneficios e Encargos Anuais, Mensais e Diários </t>
  </si>
  <si>
    <t>Valor</t>
  </si>
  <si>
    <t>BENEFÍCIOS E ENCARGOS ANUAIS, MENSAIS E DIÁRIOS - TOTAL DO MÓDULO 2</t>
  </si>
  <si>
    <t>MÓDULO 3 - PROVISÃO PARA RESCISÃO</t>
  </si>
  <si>
    <t>Descrição</t>
  </si>
  <si>
    <t>Multa do FGTS sobre Aviso Prévio Indenizado  [40% + 8% x (Rem + 13º + Férias + 1/3Férias)] x 5%rotatividade</t>
  </si>
  <si>
    <t>Multa FGTS sobre Aviso Prévio Trabalhado   [40% + 8% x (Rem + 13º + Férias + 1/3Férias)] x 100% empregados</t>
  </si>
  <si>
    <t xml:space="preserve">Incidência do Submódulo 2.2 sobre Aviso Prévio Trabalhado  </t>
  </si>
  <si>
    <t>PROVISÃO PARA RESCISÃO - TOTAL DO MODULO 3</t>
  </si>
  <si>
    <t>Módulo 3:</t>
  </si>
  <si>
    <t xml:space="preserve">BCCPA - Base de cálculo para o custo de Reposição do Profissional Ausente (substituto): Módulo 1 + Módulo 2 + Módulo 3 </t>
  </si>
  <si>
    <t>Submódulo 4.1 - Substituto nas Ausências Legais</t>
  </si>
  <si>
    <t>Custo Diário: BCCPA/30</t>
  </si>
  <si>
    <r>
      <rPr>
        <b/>
        <sz val="10"/>
        <color rgb="FF000000"/>
        <rFont val="Calibri"/>
        <family val="2"/>
      </rPr>
      <t>Substituto na cobertura de Férias</t>
    </r>
    <r>
      <rPr>
        <sz val="10"/>
        <color rgb="FF000000"/>
        <rFont val="Calibri"/>
        <family val="2"/>
        <charset val="1"/>
      </rPr>
      <t xml:space="preserve">   BCCPA/12</t>
    </r>
  </si>
  <si>
    <r>
      <rPr>
        <b/>
        <sz val="10"/>
        <color rgb="FF000000"/>
        <rFont val="Calibri"/>
        <family val="2"/>
      </rPr>
      <t>Substituto na cobertura de Ausência por Acidente de Trabalho</t>
    </r>
    <r>
      <rPr>
        <sz val="10"/>
        <color rgb="FF000000"/>
        <rFont val="Calibri"/>
        <family val="2"/>
        <charset val="1"/>
      </rPr>
      <t xml:space="preserve">  {[(BCCPA/30)x15dias]/12}x0,78%</t>
    </r>
  </si>
  <si>
    <r>
      <rPr>
        <b/>
        <sz val="10"/>
        <color rgb="FF000000"/>
        <rFont val="Calibri"/>
        <family val="2"/>
      </rPr>
      <t>Substituto na cobertura de Licença Paternidade</t>
    </r>
    <r>
      <rPr>
        <sz val="10"/>
        <color rgb="FF000000"/>
        <rFont val="Calibri"/>
        <family val="2"/>
        <charset val="1"/>
      </rPr>
      <t xml:space="preserve">  {[(BCCPA/30)x5dias]/12}x1,5%</t>
    </r>
  </si>
  <si>
    <r>
      <rPr>
        <b/>
        <sz val="10"/>
        <color rgb="FF000000"/>
        <rFont val="Calibri"/>
        <family val="2"/>
      </rPr>
      <t>Substituto na cobertura de Afastamento Maternidade</t>
    </r>
    <r>
      <rPr>
        <sz val="10"/>
        <color rgb="FF000000"/>
        <rFont val="Calibri"/>
        <family val="2"/>
        <charset val="1"/>
      </rPr>
      <t xml:space="preserve"> {[(Mód.1+Mód.1/3)/12+(sub.2.2+sub.2.3+Mód.3)]x(4/12)}x2%</t>
    </r>
  </si>
  <si>
    <r>
      <rPr>
        <b/>
        <sz val="10"/>
        <rFont val="Calibri"/>
        <family val="2"/>
      </rPr>
      <t>Substituto na cobertuta de Ausência por Doença</t>
    </r>
    <r>
      <rPr>
        <sz val="10"/>
        <rFont val="Calibri"/>
        <family val="2"/>
      </rPr>
      <t xml:space="preserve">  [(BCCPA/30)x3dias])/12</t>
    </r>
  </si>
  <si>
    <t>Total do Submódulo 4.1</t>
  </si>
  <si>
    <t xml:space="preserve">Substituto na Intrajornada </t>
  </si>
  <si>
    <t>Valor do salário/hora (VSH) com periculosidade (valor da hora + 30%)</t>
  </si>
  <si>
    <t>Valor da hora de periculosidade VRP - (30% do valor da hora sem periculosidade)</t>
  </si>
  <si>
    <t>Valor da Hora Extra (50%) com periculosidade (valor hora + 30% periculosidade) + 50%</t>
  </si>
  <si>
    <t>Valor da hora do adicional noturno com periculosidade (valor hora + 30% periculosidade) x 20%</t>
  </si>
  <si>
    <t>Valor do adicional de periculosidade ( 30% do salário normativo)</t>
  </si>
  <si>
    <t>Adicional para troca uniforme sem periculosidade (VSH/6)</t>
  </si>
  <si>
    <t xml:space="preserve">Total do Submodulo 4.2  </t>
  </si>
  <si>
    <t>QUADRO RESUMO - MÓDULO 4 - CUSTO DE REPOSIÇÃO DO PROFISSIONAL AUSENTE</t>
  </si>
  <si>
    <t>Módulo 4</t>
  </si>
  <si>
    <t xml:space="preserve">Substituto nas Ausências Legais </t>
  </si>
  <si>
    <t>CUSTO DE REPOSIÇÃO DO PROFISSIONAL AUSENTE - TOTAL DO MÓDULO 4</t>
  </si>
  <si>
    <t>MARCA / FABRICANTE</t>
  </si>
  <si>
    <t>UNIDADE</t>
  </si>
  <si>
    <t>Valor unitário</t>
  </si>
  <si>
    <t>Período de Amortização (meses)</t>
  </si>
  <si>
    <t>Quantidade por Vigilante</t>
  </si>
  <si>
    <t>Quantidade por Posto</t>
  </si>
  <si>
    <t>Custo mensal unitário</t>
  </si>
  <si>
    <t>Calça social</t>
  </si>
  <si>
    <t>Jaqueta/Japona</t>
  </si>
  <si>
    <t xml:space="preserve">Unidade </t>
  </si>
  <si>
    <t xml:space="preserve">Camisa social manga curta </t>
  </si>
  <si>
    <t>Camisa social manga longa</t>
  </si>
  <si>
    <t>Cinto de nylon</t>
  </si>
  <si>
    <t>Sapatos</t>
  </si>
  <si>
    <t>Par</t>
  </si>
  <si>
    <t>Meia social</t>
  </si>
  <si>
    <t>Crachá de Identificação</t>
  </si>
  <si>
    <t>Valor total mensal por Posto</t>
  </si>
  <si>
    <t>EQUIPAMENTOS ALOCADOS NA EXECUÇÃO CONTRATUAL POR POSTO  (inciso VI do art. 21 da IN SLTI nº 2/2008) - POSTO DIURNO</t>
  </si>
  <si>
    <t>Cassetete</t>
  </si>
  <si>
    <t>Porta Cassetete</t>
  </si>
  <si>
    <t>Apito + Cordão</t>
  </si>
  <si>
    <t>Capa de Chuva</t>
  </si>
  <si>
    <t>Botas de Borracha</t>
  </si>
  <si>
    <t>EQUIPAMENTOS ALOCADOS NA EXECUÇÃO CONTRATUAL POR POSTO  (inciso VI do art. 21 da IN SLTI nº 2/2008) - POSTO NOTURNO</t>
  </si>
  <si>
    <t>* Item com preenchimento obrigatório do campo “Marca / Fabricante”.</t>
  </si>
  <si>
    <r>
      <t xml:space="preserve"> UNIFORMES POR POSTO (02 VIGILANTES TITULARES) -</t>
    </r>
    <r>
      <rPr>
        <b/>
        <sz val="14"/>
        <rFont val="Calibri"/>
        <family val="2"/>
      </rPr>
      <t xml:space="preserve"> POSTO DIURNO E POSTO NOTURNO</t>
    </r>
  </si>
  <si>
    <t>ANEXO XI-C- Serviços de  Vigilância e Segurança Armada e Desarmada (UNIFORMES e EQUIPAMENTOS)</t>
  </si>
  <si>
    <t>Lanterna tática profissional, modelo tipo indestrutível, de longo alcance, com LED Q5 ou T6 com zoom, recarregável</t>
  </si>
  <si>
    <t>Livro de Ocorrência tipo caderno Brochurão, costurado, capa dura, 96 folhas, formato 200x275mm</t>
  </si>
  <si>
    <t>Pesquisa de Preço</t>
  </si>
  <si>
    <t>MÓDULO 5 - INSUMOS DIVERSOS</t>
  </si>
  <si>
    <t>Uniformes</t>
  </si>
  <si>
    <t>Equipamentos</t>
  </si>
  <si>
    <t xml:space="preserve">Outros (especificar) </t>
  </si>
  <si>
    <t>INSUMOS DIVERSOS - TOTAL DO MÓDULO 5</t>
  </si>
  <si>
    <t>MÓDULO 6 - CUSTOS INDIRETOS, LUCRO E TRIBUTOS</t>
  </si>
  <si>
    <r>
      <rPr>
        <b/>
        <sz val="10"/>
        <color rgb="FF000000"/>
        <rFont val="Calibri"/>
        <family val="2"/>
      </rPr>
      <t>BASE DE CÁLCULO DOS CUSTOS INDIRETOS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</t>
    </r>
  </si>
  <si>
    <r>
      <rPr>
        <b/>
        <sz val="10"/>
        <color rgb="FF000000"/>
        <rFont val="Calibri"/>
        <family val="2"/>
      </rPr>
      <t>BASE DE CÁLCULO DO LUCRO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</t>
    </r>
  </si>
  <si>
    <r>
      <rPr>
        <b/>
        <sz val="10"/>
        <color rgb="FF000000"/>
        <rFont val="Calibri"/>
        <family val="2"/>
      </rPr>
      <t>BASE DE CÁLCULO DOS TRIBUTOS</t>
    </r>
    <r>
      <rPr>
        <sz val="10"/>
        <color rgb="FF000000"/>
        <rFont val="Calibri"/>
        <family val="2"/>
      </rPr>
      <t xml:space="preserve">  =  Total do Módulo 1  (</t>
    </r>
    <r>
      <rPr>
        <i/>
        <sz val="10"/>
        <color rgb="FF000000"/>
        <rFont val="Calibri"/>
        <family val="2"/>
      </rPr>
      <t>Composição da  Remuneração)</t>
    </r>
    <r>
      <rPr>
        <sz val="10"/>
        <color rgb="FF000000"/>
        <rFont val="Calibri"/>
        <family val="2"/>
      </rPr>
      <t xml:space="preserve"> + Total do Módulo 2 (</t>
    </r>
    <r>
      <rPr>
        <i/>
        <sz val="10"/>
        <color rgb="FF000000"/>
        <rFont val="Calibri"/>
        <family val="2"/>
      </rPr>
      <t>Encargos e Benefícios Anuais, Mensais e Diários</t>
    </r>
    <r>
      <rPr>
        <sz val="10"/>
        <color rgb="FF000000"/>
        <rFont val="Calibri"/>
        <family val="2"/>
      </rPr>
      <t>) + Total do Módulo 3 (</t>
    </r>
    <r>
      <rPr>
        <i/>
        <sz val="10"/>
        <color rgb="FF000000"/>
        <rFont val="Calibri"/>
        <family val="2"/>
      </rPr>
      <t>Provisão para Rescisão</t>
    </r>
    <r>
      <rPr>
        <sz val="10"/>
        <color rgb="FF000000"/>
        <rFont val="Calibri"/>
        <family val="2"/>
      </rPr>
      <t>) + Total do Módulo 4 (</t>
    </r>
    <r>
      <rPr>
        <i/>
        <sz val="10"/>
        <color rgb="FF000000"/>
        <rFont val="Calibri"/>
        <family val="2"/>
      </rPr>
      <t>Custo de Reposição do Profissional Ausente</t>
    </r>
    <r>
      <rPr>
        <sz val="10"/>
        <color rgb="FF000000"/>
        <rFont val="Calibri"/>
        <family val="2"/>
      </rPr>
      <t>) + Total do Módulo 5 (</t>
    </r>
    <r>
      <rPr>
        <i/>
        <sz val="10"/>
        <color rgb="FF000000"/>
        <rFont val="Calibri"/>
        <family val="2"/>
      </rPr>
      <t>Insumos Diversos</t>
    </r>
    <r>
      <rPr>
        <sz val="10"/>
        <color rgb="FF000000"/>
        <rFont val="Calibri"/>
        <family val="2"/>
      </rPr>
      <t>) + Custos Indiretos + Lucro</t>
    </r>
  </si>
  <si>
    <t>COFINS</t>
  </si>
  <si>
    <t>ISS</t>
  </si>
  <si>
    <t>C.1</t>
  </si>
  <si>
    <t>C.2</t>
  </si>
  <si>
    <t>C.3</t>
  </si>
  <si>
    <t xml:space="preserve">Tributos Federais </t>
  </si>
  <si>
    <t>Tributos Estaduais (especificar)</t>
  </si>
  <si>
    <t>Tributos Municipais</t>
  </si>
  <si>
    <t>---------</t>
  </si>
  <si>
    <t>CUSTOS INDIRETOS, LUCRO E TRIBUTOS - TOTAL DO MÓDULO 6</t>
  </si>
  <si>
    <t>Nota 12</t>
  </si>
  <si>
    <t>Custos Indiretos, Lucro e Tributos por Posto.</t>
  </si>
  <si>
    <t>Cálculo do Tributo:</t>
  </si>
  <si>
    <t>Base de Cálculo para os Tributos</t>
  </si>
  <si>
    <t>_______________________________</t>
  </si>
  <si>
    <t>1 – (Total de tributos em % dividido por 100)</t>
  </si>
  <si>
    <t>x Alíquota do Tributo</t>
  </si>
  <si>
    <t>QUADRO RESUMO DO CUSTO POR POSTO DE TRABALHO (com 2 vigilantes)</t>
  </si>
  <si>
    <t>MÃO DE OBRA VINCULADA À EXECUÇÃO CONTRATUAL (valor por posto de trabalho)</t>
  </si>
  <si>
    <t xml:space="preserve">Módulo 2 - Encargos e Beneficios Anuais , Mensais e Diários </t>
  </si>
  <si>
    <t>VALOR TOTAL MENSAL DO POSTO DIURNO DESARMADO 12x36</t>
  </si>
  <si>
    <t>Legislação e Estatísticas que embasam os cálculos da Planilha de Custos e Formação de Preços, constantes nos seguintes documentos:</t>
  </si>
  <si>
    <t>LEI Nº 12.740, de 08 de dezembro de 2012</t>
  </si>
  <si>
    <t>Adicional para troca de uniforme</t>
  </si>
  <si>
    <t>Repouso Semanal Remunerado</t>
  </si>
  <si>
    <t>Pagamento em dobro em feriados na jornada 12x36</t>
  </si>
  <si>
    <t>Rendição para o almoço</t>
  </si>
  <si>
    <t>Intervalo Intrajornada</t>
  </si>
  <si>
    <t>Auxílio Alimentação</t>
  </si>
  <si>
    <t>Seguro de Vida</t>
  </si>
  <si>
    <t>Auxílio Funeral</t>
  </si>
  <si>
    <t>ENCARGOS SOCIAIS E TRABALHISTAS</t>
  </si>
  <si>
    <t>13º Salário</t>
  </si>
  <si>
    <t>Afastamento Maternidade</t>
  </si>
  <si>
    <t>Multa sobre o FGTS e contribuições sociais sobre o aviso prévio indenizado</t>
  </si>
  <si>
    <t>Multa sobre o FGTS e contribuições sociais sobre o aviso prévio trabalhado</t>
  </si>
  <si>
    <t>Ausência por doença</t>
  </si>
  <si>
    <t>Conforme estatística, foi utilizada a média de 03 faltas por ano por empregado, por motivo de doença.</t>
  </si>
  <si>
    <t>Licença Paternidade</t>
  </si>
  <si>
    <t>Conforme estatística, 1,5% dos profissionais se afastam por licenla paternidade, pelo período de 05 dias.</t>
  </si>
  <si>
    <t>Ausências Legais</t>
  </si>
  <si>
    <t>Ausência por Acidente de Trabalho</t>
  </si>
  <si>
    <t>Conforme estatística, 0,78% dos profissionais se afastam devido a acidente de trabalho, onde a empresa arca com os primeiros 15 dias de afastamento.</t>
  </si>
  <si>
    <t>CUSTOS INDIRETOS, TRIBUTOS E LUCRO</t>
  </si>
  <si>
    <t>Custos Indiretos</t>
  </si>
  <si>
    <t>Tributos (ISS)</t>
  </si>
  <si>
    <t>Lucro</t>
  </si>
  <si>
    <t>Valor da hora do adicional noturno sem periculosidade (valor hora x 20%)</t>
  </si>
  <si>
    <r>
      <t xml:space="preserve">Adicional Noturno </t>
    </r>
    <r>
      <rPr>
        <sz val="10"/>
        <rFont val="Calibri"/>
        <family val="2"/>
        <scheme val="minor"/>
      </rPr>
      <t>- Cláusula 28ª e 29ª da CCT 2018/2020 - Das 22h às 05h (8h de adicional noturno para o RS) - AN(s/peri)x8hx15diasx2vig</t>
    </r>
  </si>
  <si>
    <t>Adicional de Hora Noturna Reduzida (como HE)</t>
  </si>
  <si>
    <r>
      <rPr>
        <b/>
        <sz val="10"/>
        <rFont val="Calibri"/>
        <family val="2"/>
        <scheme val="minor"/>
      </rPr>
      <t>Adicional de Hora Noturna Reduzida (como HE)</t>
    </r>
    <r>
      <rPr>
        <sz val="10"/>
        <rFont val="Calibri"/>
        <family val="2"/>
        <scheme val="minor"/>
      </rPr>
      <t xml:space="preserve"> - Cláusula 29ª e 66ª da CCT 2018/2020 - o que excedeu de 190,67h (HE s/peri x 4,33h x 2vig.) -----[195h(=180h + 15h)-190,67=4,33h como horas extras, sendo 15h = (7h x 1,1428571 - 7h)x15dias. Das 22H às 5h</t>
    </r>
  </si>
  <si>
    <r>
      <t>COMPOSIÇÃO DA REMUNERAÇÃO - MÓDULO 1</t>
    </r>
    <r>
      <rPr>
        <b/>
        <sz val="9"/>
        <color rgb="FF000000"/>
        <rFont val="Calibri"/>
        <family val="2"/>
      </rPr>
      <t xml:space="preserve"> (Incide sobre: Quadro-Resumo do Custo por Vigilante, Custos Indiretos, Lucro e Tributos)</t>
    </r>
  </si>
  <si>
    <r>
      <rPr>
        <b/>
        <sz val="10"/>
        <color rgb="FF000000"/>
        <rFont val="Calibri"/>
        <family val="2"/>
        <scheme val="minor"/>
      </rPr>
      <t xml:space="preserve">Adicional de Periculosidade </t>
    </r>
    <r>
      <rPr>
        <sz val="10"/>
        <color rgb="FF000000"/>
        <rFont val="Calibri"/>
        <family val="2"/>
        <scheme val="minor"/>
      </rPr>
      <t>- Lei nº 12.740/2012 - Cláusula 30ª da CCT 2018/2020</t>
    </r>
  </si>
  <si>
    <t>Encargos Previdenciários (GPS), Fundo de Garantia por Tempo de Serviço (FGTS) e outras Contribuições                                                                       BASE DE CÁLCULO = MÓDULO 1 +  SUBMÓDULO 2.1</t>
  </si>
  <si>
    <t>Encargos Previdenciários (GPS), Fundo de Garantia por Tempo de Serviço (FGTS) e outras Contribuições                                                                                          BASE DE CÁLCULO = MÓDULO 1 (Total da Remuneração das Verbas Salariais) +  SUBMÓDULO 2.1</t>
  </si>
  <si>
    <t>Subtotal do Módulo 1: Total da Remuneração das VERBAS SALARIAIS</t>
  </si>
  <si>
    <t>Subtotal do Módulo 1: Total da Remuneração das VERBAS INDENIZATÓRIAS</t>
  </si>
  <si>
    <r>
      <rPr>
        <b/>
        <sz val="10"/>
        <color rgb="FF000000"/>
        <rFont val="Calibri"/>
        <family val="2"/>
      </rPr>
      <t>Multa do FGTS sobre Aviso Prévio Indenizado</t>
    </r>
    <r>
      <rPr>
        <sz val="10"/>
        <color rgb="FF000000"/>
        <rFont val="Calibri"/>
        <family val="2"/>
        <charset val="1"/>
      </rPr>
      <t xml:space="preserve">  [40% + 8% x (Rem + 13º + Férias + 1/3Férias)] x 5%rotatividade</t>
    </r>
  </si>
  <si>
    <r>
      <rPr>
        <b/>
        <sz val="10"/>
        <color rgb="FF000000"/>
        <rFont val="Calibri"/>
        <family val="2"/>
      </rPr>
      <t>Multa FGTS sobre Aviso Prévio Trabalhado</t>
    </r>
    <r>
      <rPr>
        <sz val="10"/>
        <color rgb="FF000000"/>
        <rFont val="Calibri"/>
        <family val="2"/>
        <charset val="1"/>
      </rPr>
      <t xml:space="preserve">   [40% + 8% x (Rem + 13º + Férias + 1/3Férias)] x 100% empregados</t>
    </r>
  </si>
  <si>
    <t>Os itens que comtemplam o Módulo 4 se referem ao custo dos dias trabalhados pelo repositor/substituto quando o empregado alocado na prestação do serviço estiver ausente, conforme as previsões estabelecidas na legislação.</t>
  </si>
  <si>
    <t xml:space="preserve">BCCPA - Base de cálculo para o custo de Reposição do Profissional Ausente (substituto): Módulo 1 (Total da Remuneração das Verbas Salariais) + Módulo 2 + Módulo 3 </t>
  </si>
  <si>
    <t>Módulo 1  Verbas Salariais:</t>
  </si>
  <si>
    <t>Substituto na cobertuta de Intervalo para Repouso ou Alimentação</t>
  </si>
  <si>
    <t>CCT 2018/2020 e CCT 2019/2020</t>
  </si>
  <si>
    <t>Tabela do SIMPLES</t>
  </si>
  <si>
    <t>Tributo</t>
  </si>
  <si>
    <t>Alíquota</t>
  </si>
  <si>
    <t>CPP</t>
  </si>
  <si>
    <t>Regime de Tributação: (1)Real (2)Presumido (3 e 4)Simples Nacional</t>
  </si>
  <si>
    <t>Ano do Acordo, Convenção ou Sentença Normativa em Dissídio Coletivo</t>
  </si>
  <si>
    <r>
      <t xml:space="preserve">Tipo de serviço: Vigilância </t>
    </r>
    <r>
      <rPr>
        <sz val="10"/>
        <color rgb="FF000000"/>
        <rFont val="Calibri"/>
        <family val="2"/>
        <charset val="1"/>
      </rPr>
      <t>Armada e Desarmada</t>
    </r>
  </si>
  <si>
    <r>
      <t xml:space="preserve">Tipo de serviço: Vigilância </t>
    </r>
    <r>
      <rPr>
        <sz val="10"/>
        <color rgb="FF000000"/>
        <rFont val="Calibri"/>
        <family val="2"/>
        <charset val="1"/>
      </rPr>
      <t xml:space="preserve"> Armada e Desarmada</t>
    </r>
  </si>
  <si>
    <t>JORNADA DE TRABALHO</t>
  </si>
  <si>
    <r>
      <t>A jornada noturna é compreendida entre 22h da noite e 05h da manhã seguinte (considerando que a hora noturna corresponde a 52,5min) , com remuneração adicional de 20%, de acordo com  o Art.73 da CLT. Conforme Cláusula 29ª da CCT 2018/2020 devem ser pagas 8h de adicional noturno --- 60min-52,5min=7,5min --- (60/52,5x100=14,28571% a mais a cada hora de 60min = 1h por noite) --- 7h + 1h = AN de 20% sobre 8h por noite.</t>
    </r>
    <r>
      <rPr>
        <i/>
        <sz val="11"/>
        <color rgb="FF000000"/>
        <rFont val="Calibri"/>
        <family val="2"/>
      </rPr>
      <t xml:space="preserve"> Obs.: A reforma da CLT desconsiderou a prorrogação da jornada noturna (Art. 73º)</t>
    </r>
  </si>
  <si>
    <r>
      <t xml:space="preserve">Na jornada 12x36 a carga horária mensal é de 180h, e a CCT do RS autoriza o pagamento de HE somente quando exceder 190,67h de trabalho. A cada hora noturna de 60min, o vigilante trabalha 7,5min a mais (60min-52,5min=7,5min) - 60/52,5x100=14,28571% a mais a cada hora de 60min = </t>
    </r>
    <r>
      <rPr>
        <i/>
        <sz val="11"/>
        <color rgb="FF000000"/>
        <rFont val="Calibri"/>
        <family val="2"/>
      </rPr>
      <t>1HE por noite/15HE por mês</t>
    </r>
    <r>
      <rPr>
        <sz val="11"/>
        <color rgb="FF000000"/>
        <rFont val="Calibri"/>
        <family val="2"/>
        <charset val="1"/>
      </rPr>
      <t xml:space="preserve">. </t>
    </r>
    <r>
      <rPr>
        <i/>
        <sz val="11"/>
        <color rgb="FF000000"/>
        <rFont val="Calibri"/>
        <family val="2"/>
      </rPr>
      <t xml:space="preserve">Obs.: A reforma da CLT desconsiderou a prorrogação da jornada noturna (Art. 73º) </t>
    </r>
    <r>
      <rPr>
        <sz val="11"/>
        <color rgb="FF000000"/>
        <rFont val="Calibri"/>
        <family val="2"/>
        <charset val="1"/>
      </rPr>
      <t xml:space="preserve">                                    </t>
    </r>
  </si>
  <si>
    <t>De acordo com a Cláusula Décima Terceira da CCT 2019-2020 o tempo despreendido para a troca de uniforme será remunerado (5 minutos para colocar e 5 minutos para retirar) na proporção de 1/6 do valor da hora normal de trabalho, ou seja, os 10 minutos corresponderão a R$ 1,14 por dia de efetivo serviço, tendo natureza salarial.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</si>
  <si>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de troca de uniforme x 20%)</t>
    </r>
  </si>
  <si>
    <t>Pagamento de 20% sobre as variáveis, conforme Cláusula 32ª da CCT 2018/2020 (adicional noturno, adicional de hora noturna reduzida e adicional para troca de uniforme).</t>
  </si>
  <si>
    <r>
      <rPr>
        <b/>
        <sz val="10"/>
        <color rgb="FF000000"/>
        <rFont val="Calibri"/>
        <family val="2"/>
        <scheme val="minor"/>
      </rPr>
      <t>Repouso Semanal Remunerado - RSR</t>
    </r>
    <r>
      <rPr>
        <sz val="10"/>
        <color rgb="FF000000"/>
        <rFont val="Calibri"/>
        <family val="2"/>
        <scheme val="minor"/>
      </rPr>
      <t xml:space="preserve"> - Cláusula 32ª da CCT 2018/2020 (adicional noturno + adicional de hora noturna reduzida + adicional de troca de uniforme x 20%)</t>
    </r>
  </si>
  <si>
    <t>Adicional de Periculosidade (com natureza salarial) - instituído pela Lei 12.740/2012, qua alterou o Art. 193 da CLT considerando atividade penosa aquela que tiver exposição pemanente do trabalhador a roubo ou outra espécie de violência física nas atividades profissionais de segurança pessoal ou profissional, determinando também o desconto/compensação de outro adicional por ventura concedido por meio de CCT. Normatizado também pela Cláusula 30ª da CCT 2018/2020.</t>
  </si>
  <si>
    <t>Com a modificação trazida pela reforma trabalhista, pelo Art. 59-A da CLT não é mais devido o pagamento em dobro pelo trabalho realizado em feriados.</t>
  </si>
  <si>
    <t>BENEFÍCIOS ANUAIS, MENSAIS E DIÁRIOS</t>
  </si>
  <si>
    <t>COMPOSIÇÃO DA REMUNERAÇÃO</t>
  </si>
  <si>
    <t>Pagamento de auxílio alimentação em todos os dias do mês, devido a jornada de trabalho ocorrer de segunda a domingo.</t>
  </si>
  <si>
    <t xml:space="preserve">Cálculo do Vale Transporte para todos os dias do mês, uma vez que a jornada de trabalho se dá de segunda a domingo. </t>
  </si>
  <si>
    <t>TIPO DE SERVIÇO - ESCALA DE TRABALHO</t>
  </si>
  <si>
    <t>QUANTIDADE DE  POSTOS</t>
  </si>
  <si>
    <t>I</t>
  </si>
  <si>
    <t>II</t>
  </si>
  <si>
    <t>Posto de Vigilância Diurno Desarmado Jornada 12 x 36</t>
  </si>
  <si>
    <t>IDENTIFICAÇÃO DO SERVIÇO</t>
  </si>
  <si>
    <t>Tipo de Serviço</t>
  </si>
  <si>
    <t>Unidade de Medida</t>
  </si>
  <si>
    <t>Quantidade Total a Contratar</t>
  </si>
  <si>
    <t>Posto</t>
  </si>
  <si>
    <t>Valor Proposto por Unidade de Medida</t>
  </si>
  <si>
    <t>I - Posto Diurno Desarmado 12x36</t>
  </si>
  <si>
    <t>Valor Mensal do Serviço</t>
  </si>
  <si>
    <t>Número de Meses do Contrato</t>
  </si>
  <si>
    <t>1. Estou CIENTE e de ACORDO com as condições previstas no Termo de Referência.</t>
  </si>
  <si>
    <t>Dados da Empresa:</t>
  </si>
  <si>
    <t>MÃO DE OBRA VINCULADA À EXECUÇÃO CONTRATUAL</t>
  </si>
  <si>
    <t>MÃO DE OBRA</t>
  </si>
  <si>
    <t>Dados complementares para composição dos custos referente à mão de obra</t>
  </si>
  <si>
    <t>Deverá ser elaborado um olanilha para cada tipo de serviço.</t>
  </si>
  <si>
    <t>A planilha será calculada considerando o valor mensal do posto.</t>
  </si>
  <si>
    <t>Deverá ser elaborado uma planilha para cada tipo de serviço.</t>
  </si>
  <si>
    <r>
      <rPr>
        <b/>
        <sz val="10"/>
        <color rgb="FF000000"/>
        <rFont val="Calibri"/>
        <family val="2"/>
        <scheme val="minor"/>
      </rPr>
      <t>13º (Décimo Terceiro) Salário</t>
    </r>
    <r>
      <rPr>
        <sz val="10"/>
        <color rgb="FF000000"/>
        <rFont val="Calibri"/>
        <family val="2"/>
        <scheme val="minor"/>
      </rPr>
      <t xml:space="preserve"> - Rem/12</t>
    </r>
  </si>
  <si>
    <t>Os percentuais dos encargos previdenciários, do FGTS e demais contribuições são aqueles estabelecidos pela legislação vigente.</t>
  </si>
  <si>
    <t>O SAT , a depender do grau de risco do serviço, irá variar entre 1% para risco leve, 2% para risco médio e 3% para risco grave.</t>
  </si>
  <si>
    <t xml:space="preserve">Descrição </t>
  </si>
  <si>
    <t xml:space="preserve">MÓDULO 4 - CUSTO DE REPOSIÇÃO DO PROFISSIONAL AUSENTE </t>
  </si>
  <si>
    <t xml:space="preserve">Total do Submódulo 4.2  </t>
  </si>
  <si>
    <t>O Módulo 1 refere-se ao valor mensal devido ao empregado pela prestação do serviço.</t>
  </si>
  <si>
    <t>.O empregado só irá receber o valor correspondente ao intervalo intrajornada se estiver trabalhando.</t>
  </si>
  <si>
    <t>PROVISÃO PARA RESCISÃO - TOTAL DO MÓDULO 3</t>
  </si>
  <si>
    <t>Módulo 2                     Sem  VA e VT:</t>
  </si>
  <si>
    <t>VALOR TOTAL MENSAL DO POSTO NOTURNO ARMADO 12x36</t>
  </si>
  <si>
    <t>VALOR MENSAL DO POSTO (R$)</t>
  </si>
  <si>
    <t>VALOR TOTAL DO SERVIÇO (R$)</t>
  </si>
  <si>
    <t>Conforme cláusula trigésima oitava e trigésima nona da CCT 2018-2020 no caso de falecimento de empregado por morte acidental ou invalidez permanente total decorrente de acidente de trabalho, os seus dependentes receberão o valor de um salário mensal do empregado a título de auxílio funeral, sendo aplicado o percentual de 0,52066% .</t>
  </si>
  <si>
    <r>
      <rPr>
        <b/>
        <sz val="10"/>
        <color rgb="FF000000"/>
        <rFont val="Calibri"/>
        <family val="2"/>
      </rPr>
      <t>Substituto na cobertura de Ausências Legais</t>
    </r>
    <r>
      <rPr>
        <sz val="10"/>
        <color rgb="FF000000"/>
        <rFont val="Calibri"/>
        <family val="2"/>
        <charset val="1"/>
      </rPr>
      <t xml:space="preserve">   [(BCCPA/30)x2,59dias]/12</t>
    </r>
  </si>
  <si>
    <r>
      <rPr>
        <b/>
        <sz val="10"/>
        <color rgb="FF000000"/>
        <rFont val="Calibri"/>
        <family val="2"/>
      </rPr>
      <t xml:space="preserve">Intervalo Intrajornada </t>
    </r>
    <r>
      <rPr>
        <sz val="10"/>
        <color rgb="FF000000"/>
        <rFont val="Calibri"/>
        <family val="2"/>
      </rPr>
      <t>- Cláusula 69ª da CCT 2019/2020 - [(HE s/peri x 0,5) x 15dias x 2vig.]</t>
    </r>
  </si>
  <si>
    <r>
      <rPr>
        <b/>
        <sz val="10"/>
        <color rgb="FF000000"/>
        <rFont val="Calibri"/>
        <family val="2"/>
      </rPr>
      <t xml:space="preserve">Auxílio Alimentação    </t>
    </r>
    <r>
      <rPr>
        <sz val="10"/>
        <color rgb="FF000000"/>
        <rFont val="Calibri"/>
        <family val="2"/>
      </rPr>
      <t xml:space="preserve"> [(30xVA)x(1-0,20)]</t>
    </r>
  </si>
  <si>
    <t>Calculado com base na cláusula trigésima nona da CCT 2018-2020, que no item a) define o pagamento de 26 vezes a remuneração atual do vigilante para cobertura por morte natural e invalidez permanente total , com aplicação de percentual de 0,0023% de ocorrência.</t>
  </si>
  <si>
    <t>Utilizado o percentual de 2% de mulheres que se afastam do serviço em virtude de licença maternidade.</t>
  </si>
  <si>
    <t>Foi utilizado como referência 01 mês de aviso prévio indenizado (o que poderá se alterado e considerado 03 dias a mais na prorrogação, conforme a Lei 12.506/2011, dependendo da análise do nº de ocorrências deste evento no período). Também foi tomado como base o percentual de 5% de rotatividade anual com esta forma de aviso prévio.</t>
  </si>
  <si>
    <t>Multa de 40% sobre Saldo da Conta Vinculada do FGTS para RCT s/Justa Causa, com Aviso Indenizado durante a vigência do Contrato de Prestação de Serviços.</t>
  </si>
  <si>
    <t xml:space="preserve">Foi utilizado o percentual de 100% de vigilantes demitidos ao final do contrato com aviso prévio trabalhado (não leva-se em consideração a Lei 15.506/2011, pois o aviso prévio trabalhado pode ser dado com até 90 dias de antecedência). </t>
  </si>
  <si>
    <t>Multa de 40% sobre Saldo da Conta Vinculada do FGTS para RCT s/Justa Causa, com Aviso Trabalhado durante a vigência do Contrato de Prestação de Serviços.</t>
  </si>
  <si>
    <t>Utilizada a alíquota média entre as pesquisas de preço realizadas.</t>
  </si>
  <si>
    <r>
      <t>Aviso Prévio Indenizado</t>
    </r>
    <r>
      <rPr>
        <b/>
        <sz val="10"/>
        <color rgb="FF000000"/>
        <rFont val="Calibri"/>
        <family val="2"/>
      </rPr>
      <t xml:space="preserve">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</si>
  <si>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t>Aviso Prévio Trabalhado  [(Rem/33)x7]/12x100% empregados no final do contrato</t>
  </si>
  <si>
    <r>
      <rPr>
        <b/>
        <sz val="10"/>
        <color rgb="FF000000"/>
        <rFont val="Calibri"/>
        <family val="2"/>
      </rPr>
      <t xml:space="preserve">Aviso Prévio Indenizado  </t>
    </r>
    <r>
      <rPr>
        <sz val="10"/>
        <color rgb="FF000000"/>
        <rFont val="Calibri"/>
        <family val="2"/>
        <charset val="1"/>
      </rPr>
      <t xml:space="preserve"> [Rem/12 + 13º/12 + Férias/12 + (1/3 x Férias)/12] x (33/30=1) x 5%rotatividade</t>
    </r>
  </si>
  <si>
    <r>
      <rPr>
        <b/>
        <sz val="10"/>
        <color rgb="FF000000"/>
        <rFont val="Calibri"/>
        <family val="2"/>
      </rPr>
      <t>Aviso Prévio Trabalhado</t>
    </r>
    <r>
      <rPr>
        <sz val="10"/>
        <color rgb="FF000000"/>
        <rFont val="Calibri"/>
        <family val="2"/>
        <charset val="1"/>
      </rPr>
      <t xml:space="preserve">  [(Rem/33)x7]/12x100% empregados no final do contrato</t>
    </r>
  </si>
  <si>
    <r>
      <t xml:space="preserve">PLANILHA DA ADMINISTRAÇÃO - IFFAR </t>
    </r>
    <r>
      <rPr>
        <b/>
        <i/>
        <sz val="10"/>
        <color rgb="FFFF0000"/>
        <rFont val="Calibri"/>
        <family val="2"/>
      </rPr>
      <t>CAMPUS</t>
    </r>
    <r>
      <rPr>
        <b/>
        <sz val="10"/>
        <color rgb="FFFF0000"/>
        <rFont val="Calibri"/>
        <family val="2"/>
        <charset val="1"/>
      </rPr>
      <t xml:space="preserve"> ALEGRETE</t>
    </r>
  </si>
  <si>
    <t>Alegrete/RS</t>
  </si>
  <si>
    <t>Posto de Vigilância Noturno Desarmado Jornada 12 x 36</t>
  </si>
  <si>
    <t>Salário Normativo da Categoria Profissional (Jornada de Trabalho de 220 hs)</t>
  </si>
  <si>
    <r>
      <rPr>
        <b/>
        <sz val="10"/>
        <color rgb="FF000000"/>
        <rFont val="Calibri"/>
        <family val="2"/>
        <scheme val="minor"/>
      </rPr>
      <t>Salário Base</t>
    </r>
    <r>
      <rPr>
        <sz val="10"/>
        <color rgb="FF000000"/>
        <rFont val="Calibri"/>
        <family val="2"/>
        <scheme val="minor"/>
      </rPr>
      <t xml:space="preserve"> - Cláusula 3ª da CCT 2019/2020 (valor para 2 vigilantes = 1 posto) - Jornada de Trabalho 12x36 (180hs semanais)</t>
    </r>
  </si>
  <si>
    <t>Módulo 1          Verbas Salariais:</t>
  </si>
  <si>
    <t>Os itens que contemplam o Módulo 4 se referem ao custo dos dias trabalhados pelo repositor/substituto quando o empregado alocado na prestação do serviço estiver ausente, conforme as previsões estabelecidas na legislação.</t>
  </si>
  <si>
    <t>Jornada de Trabalho 12x36 (12h de trabalho por 36h de descanso), totalizando 180hs semanais</t>
  </si>
  <si>
    <t>Conforme consta no Art. 59-A da CLT atualizada, Anexo VI-A da IN SEGES nº 05/2017 e alterações posteriores,  e também § 3º da Cláusula 67ª da CCT 2018/2020.</t>
  </si>
  <si>
    <r>
      <t xml:space="preserve">Corresponde ao pagamento de substituto do vigilante durante a concessão do intervalo para repouso e alimentação, conforme determinado no </t>
    </r>
    <r>
      <rPr>
        <i/>
        <sz val="11"/>
        <color indexed="8"/>
        <rFont val="Calibri"/>
        <family val="2"/>
      </rPr>
      <t>caput</t>
    </r>
    <r>
      <rPr>
        <sz val="11"/>
        <color rgb="FF000000"/>
        <rFont val="Calibri"/>
        <family val="2"/>
        <charset val="1"/>
      </rPr>
      <t xml:space="preserve"> do Art. 71 da CLT - Consolidação das Leis Trabalhistas. Obs.: Optou-se pela não inclusão da rendição em ambos os postos de trabalho (diurno e noturno).</t>
    </r>
  </si>
  <si>
    <r>
      <t xml:space="preserve">Amparado no § 5º da cláusula 69ª da CCT 2019-2020, por questões de segurança quanto a pandemia do Covid-19, o intervalo nas escalas dirnas e noturnas será remunerado conforme Art. 71 § 4º da CCT, ou seja, com um acréscimo de no mínimo 50% sobre o valor da remuneração da hora normal de trabalho. Foi considerado a indenização de 30min para o intervalo não usufruído, conforme Cláusula 69ª da CCT 2018/2020. </t>
    </r>
    <r>
      <rPr>
        <i/>
        <sz val="11"/>
        <color rgb="FF000000"/>
        <rFont val="Calibri"/>
        <family val="2"/>
      </rPr>
      <t>Obs.: Com a reforma da CLT o Intervalo Intrajornada agora tem natureza indenizatória e não mais salarial.</t>
    </r>
  </si>
  <si>
    <t xml:space="preserve">  Auxílio Transporte</t>
  </si>
  <si>
    <t>Vigilância Desarmada Diurna - Jornada 12 x 36 de segunda-feira a domingo</t>
  </si>
  <si>
    <t>kit</t>
  </si>
  <si>
    <t>Rádio de Comunicação + Bateria reserva  Carregador</t>
  </si>
  <si>
    <t>II - Posto Noturno Desarmado 12x36</t>
  </si>
  <si>
    <t>VIGILÂNCIA DESARMADA DIURNA 12x36 - Segunda-feira à Domingo</t>
  </si>
  <si>
    <t>VIGILÂNCIA DESARMADA NOTURNA 12x36 - Segunda-feira à Domingo</t>
  </si>
  <si>
    <t>Vigilância Desarmada Noturna - Jornada 12 x 36 de segunda-feira a domingo</t>
  </si>
  <si>
    <t>INSTRUÇÃO NORMATIVA SEGES Nº 05, de 26 de maio de 2017 atualizada</t>
  </si>
  <si>
    <t>CONVENÇÃO COLETIVA DE TRABALHO DOS VIGILANTES DO RIO GRANDE DO SUL  2018-2020 - Cláusulas Sociais</t>
  </si>
  <si>
    <t>CONVENÇÃO COLETIVA DE TRABALHO DOS VIGILANTES DO RIO GRANDE DO SUL  2019-2020 - Cláusula Salarial</t>
  </si>
  <si>
    <t>CONVENÇÃO COLETIVA DE TRABALHO DOS VIGILANTES DO RIO GRANDE DO SUL  2019-2020 - Cláusulas Econômicas</t>
  </si>
  <si>
    <t>CADERNO TÉCNICO DE VIGILÂNCIA DO RS 2019</t>
  </si>
  <si>
    <t>LEI COMPLEMENTAR Nº 63/2017 - MUNICÍPIO DE ALEGRETE/RS</t>
  </si>
  <si>
    <t>DECRETO-LEI Nº 5.452/1943 - CLT - CONSOLIDAÇÃO DAS LEIS DO TRABALHO e alterações posteriores</t>
  </si>
  <si>
    <t>TRANSPORTE CONFORME ESTAÇÃO RODOVIÁRIA DE ALEGRETE/RS - www.rodoviarialegrete.com.br</t>
  </si>
  <si>
    <t>Obrigatória a cotação de 8,33% sobre o valor do Módulo 1 - Composição da Remuneração, conforme Anexo XII da IN SEGES nº 05/2017 atualizada, em virtude da utilização da Conta Vinculada.</t>
  </si>
  <si>
    <t>LEI Nº 2.506, de 11 de outubro de 2011</t>
  </si>
  <si>
    <t>Conforme estatística apresentada pelo Caderno Técnico do RS 2019 (pág. 3), em média os profissionais se afastam do trabalho por meio de ausências legais 2,59 dias ao ano.</t>
  </si>
  <si>
    <t>Alíquota de ISS conforme Lei Municipal</t>
  </si>
  <si>
    <t>23242.002232/2020-15</t>
  </si>
  <si>
    <t>02/2021</t>
  </si>
  <si>
    <t>10.662.072/0004-09</t>
  </si>
  <si>
    <t>Valor Unitário do Serviço
(Valor Mensal do Posto x nº Meses do Contrato)</t>
  </si>
  <si>
    <t>ANEXO III - QUADROS DEMONSTRATIVOS</t>
  </si>
  <si>
    <t>I - QUADRO RESUMO DO VALOR MENSAL DOS SERVIÇOS</t>
  </si>
  <si>
    <t>II - QUADRO DEMONSTRATIVO - VALOR GLOBAL DA PROPOSTA</t>
  </si>
  <si>
    <t>Valor Total dos Serviços (R$)
(Valor Unitário x nº de Postos)</t>
  </si>
  <si>
    <t>Valor Global da Proposta 
(Valor Mensal do Serviço x nº de meses do contrato x nº de postos por item)</t>
  </si>
  <si>
    <t>VALOR MENSAL DOS SERVIÇOS (I + II)</t>
  </si>
  <si>
    <r>
      <rPr>
        <b/>
        <sz val="10"/>
        <color rgb="FF000000"/>
        <rFont val="Calibri"/>
        <family val="2"/>
        <scheme val="minor"/>
      </rPr>
      <t>Adicional de Férias</t>
    </r>
    <r>
      <rPr>
        <sz val="10"/>
        <color rgb="FF000000"/>
        <rFont val="Calibri"/>
        <family val="2"/>
        <scheme val="minor"/>
      </rPr>
      <t xml:space="preserve"> - [(Rem/3)/12]</t>
    </r>
  </si>
  <si>
    <t>13º (Décimo Terceiro) Salário e Adicional de Férias</t>
  </si>
  <si>
    <t xml:space="preserve">13º (decimo terceiro) Salário e Adicional de Férias </t>
  </si>
  <si>
    <t>Como a Planilha de Custos é calculada mensalmente, provisiona-se proporcionalmente 1/12 (um doze avos) dos valores referentes à gratificação natalina e adicional de férias.</t>
  </si>
  <si>
    <t>Como a Planilha de Custos é calculada mensalmente, provisiona-se proporcionalmente 1/12 (um doze avos) dos valores referentes à gratificação natalina e adicional de férias</t>
  </si>
  <si>
    <t xml:space="preserve">13º (décimo terceiro) Salário e Adicional de Férias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</si>
</sst>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dddd&quot;, &quot;mmmm\ dd&quot;, &quot;yyyy"/>
    <numFmt numFmtId="167" formatCode="_(* #,##0.00_);_(* \(#,##0.00\);_(* \-??_);_(@_)"/>
    <numFmt numFmtId="168" formatCode="&quot;R$ &quot;#,##0.00_);&quot;(R$ &quot;#,##0.00\)"/>
    <numFmt numFmtId="169" formatCode="[$-416]General"/>
    <numFmt numFmtId="170" formatCode="[$-416]0%"/>
    <numFmt numFmtId="171" formatCode="#,##0.00&quot; &quot;;&quot; (&quot;#,##0.00&quot;)&quot;;&quot; -&quot;#&quot; &quot;;@&quot; &quot;"/>
    <numFmt numFmtId="172" formatCode="[$R$-416]&quot; &quot;#,##0.00;[Red]&quot;-&quot;[$R$-416]&quot; &quot;#,##0.00"/>
    <numFmt numFmtId="173" formatCode="&quot;R$&quot;\ #,##0.00"/>
    <numFmt numFmtId="174" formatCode="&quot;R$&quot;#,##0.00"/>
    <numFmt numFmtId="175" formatCode="_(&quot;R$ &quot;* #,##0.00_);_(&quot;R$ &quot;* \(#,##0.00\);_(&quot;R$ &quot;* \-??_);_(@_)"/>
  </numFmts>
  <fonts count="69">
    <font>
      <sz val="11"/>
      <color rgb="FF000000"/>
      <name val="Calibri"/>
      <family val="2"/>
      <charset val="1"/>
    </font>
    <font>
      <b/>
      <sz val="8"/>
      <color rgb="FFFF0000"/>
      <name val="Tahoma"/>
      <family val="2"/>
      <charset val="1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C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rial1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sz val="9"/>
      <color indexed="8"/>
      <name val="Arial"/>
      <family val="2"/>
    </font>
    <font>
      <sz val="9"/>
      <color theme="0" tint="-0.499984740745262"/>
      <name val="Arial"/>
      <family val="2"/>
    </font>
    <font>
      <b/>
      <sz val="10"/>
      <color rgb="FFFF0000"/>
      <name val="Calibri"/>
      <family val="2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FF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rgb="FFC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rgb="FF000000"/>
      <name val="Calibri"/>
      <family val="2"/>
    </font>
    <font>
      <sz val="10"/>
      <color theme="1"/>
      <name val="Calibri"/>
      <family val="2"/>
      <charset val="1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name val="Calibri"/>
      <family val="2"/>
      <charset val="1"/>
    </font>
    <font>
      <i/>
      <sz val="10"/>
      <name val="Calibri"/>
      <family val="2"/>
    </font>
    <font>
      <i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i/>
      <sz val="9"/>
      <name val="Calibri"/>
      <family val="2"/>
    </font>
    <font>
      <b/>
      <i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i/>
      <sz val="11"/>
      <color rgb="FF00000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i/>
      <sz val="10.5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  <charset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indexed="8"/>
      <name val="Calibri"/>
      <family val="2"/>
    </font>
    <font>
      <b/>
      <sz val="9"/>
      <color rgb="FF000000"/>
      <name val="Calibri"/>
      <family val="2"/>
    </font>
    <font>
      <b/>
      <sz val="9"/>
      <color indexed="81"/>
      <name val="Segoe UI"/>
      <family val="2"/>
    </font>
    <font>
      <b/>
      <i/>
      <sz val="10"/>
      <color rgb="FFFF0000"/>
      <name val="Calibri"/>
      <family val="2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1"/>
      <name val="Segoe UI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rgb="FF808080"/>
      </patternFill>
    </fill>
    <fill>
      <patternFill patternType="solid">
        <fgColor theme="6" tint="0.79998168889431442"/>
        <bgColor rgb="FFBFBFBF"/>
      </patternFill>
    </fill>
    <fill>
      <patternFill patternType="solid">
        <fgColor theme="6" tint="0.79998168889431442"/>
        <bgColor rgb="FF96969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969696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249977111117893"/>
        <bgColor indexed="23"/>
      </patternFill>
    </fill>
    <fill>
      <patternFill patternType="solid">
        <fgColor theme="0" tint="-0.34998626667073579"/>
        <bgColor indexed="23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7">
    <xf numFmtId="0" fontId="0" fillId="0" borderId="0"/>
    <xf numFmtId="167" fontId="2" fillId="0" borderId="0" applyBorder="0" applyProtection="0"/>
    <xf numFmtId="0" fontId="2" fillId="0" borderId="0" applyBorder="0" applyProtection="0"/>
    <xf numFmtId="9" fontId="2" fillId="0" borderId="0" applyBorder="0" applyProtection="0"/>
    <xf numFmtId="0" fontId="3" fillId="0" borderId="0"/>
    <xf numFmtId="0" fontId="12" fillId="0" borderId="0"/>
    <xf numFmtId="171" fontId="8" fillId="0" borderId="0" applyBorder="0" applyProtection="0"/>
    <xf numFmtId="169" fontId="8" fillId="0" borderId="0" applyBorder="0" applyProtection="0"/>
    <xf numFmtId="169" fontId="8" fillId="0" borderId="0" applyBorder="0" applyProtection="0"/>
    <xf numFmtId="170" fontId="8" fillId="0" borderId="0" applyBorder="0" applyProtection="0"/>
    <xf numFmtId="0" fontId="13" fillId="0" borderId="0" applyNumberFormat="0" applyBorder="0" applyProtection="0">
      <alignment horizontal="center"/>
    </xf>
    <xf numFmtId="0" fontId="13" fillId="0" borderId="0" applyNumberFormat="0" applyBorder="0" applyProtection="0">
      <alignment horizontal="center" textRotation="90"/>
    </xf>
    <xf numFmtId="169" fontId="8" fillId="0" borderId="0" applyBorder="0" applyProtection="0"/>
    <xf numFmtId="0" fontId="14" fillId="0" borderId="0" applyNumberFormat="0" applyBorder="0" applyProtection="0"/>
    <xf numFmtId="172" fontId="14" fillId="0" borderId="0" applyBorder="0" applyProtection="0"/>
    <xf numFmtId="0" fontId="3" fillId="0" borderId="0"/>
    <xf numFmtId="22" fontId="3" fillId="0" borderId="0" applyFill="0" applyBorder="0" applyAlignment="0" applyProtection="0"/>
  </cellStyleXfs>
  <cellXfs count="472">
    <xf numFmtId="0" fontId="0" fillId="0" borderId="0" xfId="0"/>
    <xf numFmtId="0" fontId="15" fillId="0" borderId="0" xfId="0" applyFont="1"/>
    <xf numFmtId="0" fontId="15" fillId="0" borderId="1" xfId="0" applyFont="1" applyBorder="1"/>
    <xf numFmtId="0" fontId="19" fillId="0" borderId="0" xfId="0" applyFont="1"/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10" fontId="19" fillId="0" borderId="0" xfId="3" applyNumberFormat="1" applyFont="1" applyBorder="1" applyAlignment="1" applyProtection="1">
      <protection locked="0"/>
    </xf>
    <xf numFmtId="0" fontId="19" fillId="0" borderId="0" xfId="0" applyFont="1" applyProtection="1">
      <protection locked="0"/>
    </xf>
    <xf numFmtId="8" fontId="19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7" fillId="0" borderId="0" xfId="0" applyFont="1"/>
    <xf numFmtId="0" fontId="29" fillId="0" borderId="0" xfId="0" applyFont="1"/>
    <xf numFmtId="0" fontId="29" fillId="0" borderId="0" xfId="0" applyFont="1" applyProtection="1">
      <protection locked="0"/>
    </xf>
    <xf numFmtId="0" fontId="19" fillId="0" borderId="0" xfId="0" applyFont="1" applyFill="1" applyBorder="1" applyProtection="1">
      <protection locked="0"/>
    </xf>
    <xf numFmtId="0" fontId="20" fillId="0" borderId="0" xfId="0" applyFont="1" applyFill="1" applyBorder="1" applyAlignment="1" applyProtection="1">
      <alignment horizontal="center"/>
    </xf>
    <xf numFmtId="0" fontId="19" fillId="0" borderId="0" xfId="0" applyFont="1" applyFill="1" applyBorder="1"/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>
      <alignment vertical="center"/>
    </xf>
    <xf numFmtId="0" fontId="19" fillId="0" borderId="0" xfId="0" applyFont="1" applyFill="1" applyAlignment="1" applyProtection="1">
      <alignment vertical="center"/>
      <protection locked="0"/>
    </xf>
    <xf numFmtId="0" fontId="19" fillId="0" borderId="0" xfId="0" applyFont="1" applyFill="1" applyAlignment="1">
      <alignment vertical="center"/>
    </xf>
    <xf numFmtId="0" fontId="19" fillId="0" borderId="0" xfId="0" applyFont="1" applyBorder="1" applyAlignment="1">
      <alignment horizontal="left"/>
    </xf>
    <xf numFmtId="0" fontId="31" fillId="0" borderId="0" xfId="0" applyFont="1" applyAlignment="1" applyProtection="1">
      <alignment vertical="center"/>
      <protection locked="0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/>
    </xf>
    <xf numFmtId="43" fontId="31" fillId="0" borderId="0" xfId="0" applyNumberFormat="1" applyFont="1" applyAlignment="1" applyProtection="1">
      <alignment vertical="center"/>
      <protection locked="0"/>
    </xf>
    <xf numFmtId="0" fontId="19" fillId="0" borderId="0" xfId="0" applyFont="1" applyBorder="1" applyProtection="1">
      <protection locked="0"/>
    </xf>
    <xf numFmtId="0" fontId="19" fillId="0" borderId="0" xfId="0" applyFont="1" applyBorder="1"/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Fill="1"/>
    <xf numFmtId="168" fontId="19" fillId="0" borderId="0" xfId="0" applyNumberFormat="1" applyFont="1" applyFill="1" applyProtection="1">
      <protection locked="0"/>
    </xf>
    <xf numFmtId="0" fontId="19" fillId="0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0" xfId="0" applyFont="1" applyFill="1"/>
    <xf numFmtId="0" fontId="36" fillId="0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left"/>
    </xf>
    <xf numFmtId="0" fontId="39" fillId="0" borderId="7" xfId="0" applyFont="1" applyBorder="1" applyAlignment="1" applyProtection="1">
      <alignment horizontal="center" wrapText="1"/>
    </xf>
    <xf numFmtId="168" fontId="20" fillId="5" borderId="7" xfId="0" applyNumberFormat="1" applyFont="1" applyFill="1" applyBorder="1" applyAlignment="1" applyProtection="1">
      <alignment vertical="center"/>
    </xf>
    <xf numFmtId="0" fontId="20" fillId="9" borderId="7" xfId="0" applyFont="1" applyFill="1" applyBorder="1" applyAlignment="1" applyProtection="1">
      <alignment vertical="center"/>
    </xf>
    <xf numFmtId="0" fontId="20" fillId="14" borderId="7" xfId="0" applyFont="1" applyFill="1" applyBorder="1" applyAlignment="1" applyProtection="1">
      <alignment horizontal="center" vertical="center"/>
    </xf>
    <xf numFmtId="0" fontId="20" fillId="2" borderId="7" xfId="0" applyFont="1" applyFill="1" applyBorder="1" applyAlignment="1" applyProtection="1">
      <alignment horizontal="center" vertical="center"/>
    </xf>
    <xf numFmtId="0" fontId="27" fillId="15" borderId="7" xfId="0" applyFont="1" applyFill="1" applyBorder="1" applyAlignment="1" applyProtection="1">
      <alignment horizontal="center" vertical="center"/>
      <protection locked="0"/>
    </xf>
    <xf numFmtId="10" fontId="19" fillId="0" borderId="0" xfId="0" applyNumberFormat="1" applyFont="1" applyFill="1" applyBorder="1" applyProtection="1">
      <protection locked="0"/>
    </xf>
    <xf numFmtId="2" fontId="27" fillId="0" borderId="7" xfId="0" applyNumberFormat="1" applyFont="1" applyBorder="1" applyAlignment="1" applyProtection="1">
      <alignment horizontal="center" vertical="center"/>
      <protection locked="0"/>
    </xf>
    <xf numFmtId="0" fontId="20" fillId="6" borderId="7" xfId="0" applyFont="1" applyFill="1" applyBorder="1" applyAlignment="1" applyProtection="1">
      <alignment horizontal="center"/>
    </xf>
    <xf numFmtId="0" fontId="26" fillId="0" borderId="7" xfId="0" applyFont="1" applyBorder="1" applyAlignment="1" applyProtection="1">
      <alignment horizontal="center" vertical="center"/>
    </xf>
    <xf numFmtId="44" fontId="33" fillId="0" borderId="7" xfId="0" applyNumberFormat="1" applyFont="1" applyBorder="1" applyAlignment="1" applyProtection="1">
      <alignment vertical="center"/>
      <protection locked="0"/>
    </xf>
    <xf numFmtId="44" fontId="20" fillId="16" borderId="7" xfId="0" applyNumberFormat="1" applyFont="1" applyFill="1" applyBorder="1" applyAlignment="1" applyProtection="1">
      <alignment horizontal="distributed" vertical="center"/>
    </xf>
    <xf numFmtId="165" fontId="5" fillId="2" borderId="7" xfId="2" applyNumberFormat="1" applyFont="1" applyFill="1" applyBorder="1" applyProtection="1"/>
    <xf numFmtId="165" fontId="5" fillId="6" borderId="7" xfId="2" applyNumberFormat="1" applyFont="1" applyFill="1" applyBorder="1" applyProtection="1"/>
    <xf numFmtId="168" fontId="6" fillId="0" borderId="7" xfId="0" applyNumberFormat="1" applyFont="1" applyFill="1" applyBorder="1" applyAlignment="1" applyProtection="1">
      <alignment horizontal="center" vertical="center"/>
    </xf>
    <xf numFmtId="165" fontId="6" fillId="0" borderId="7" xfId="0" applyNumberFormat="1" applyFont="1" applyFill="1" applyBorder="1" applyAlignment="1" applyProtection="1">
      <alignment horizontal="center" vertical="center"/>
    </xf>
    <xf numFmtId="165" fontId="6" fillId="15" borderId="7" xfId="0" applyNumberFormat="1" applyFont="1" applyFill="1" applyBorder="1" applyAlignment="1" applyProtection="1">
      <alignment horizontal="center" vertical="center"/>
    </xf>
    <xf numFmtId="165" fontId="6" fillId="2" borderId="7" xfId="0" applyNumberFormat="1" applyFont="1" applyFill="1" applyBorder="1" applyAlignment="1" applyProtection="1">
      <alignment horizontal="center" vertical="center"/>
    </xf>
    <xf numFmtId="0" fontId="20" fillId="13" borderId="7" xfId="0" applyFont="1" applyFill="1" applyBorder="1" applyAlignment="1" applyProtection="1">
      <alignment horizontal="center" vertical="center"/>
    </xf>
    <xf numFmtId="165" fontId="20" fillId="15" borderId="7" xfId="0" applyNumberFormat="1" applyFont="1" applyFill="1" applyBorder="1" applyAlignment="1" applyProtection="1">
      <alignment horizontal="right" vertical="center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26" fillId="6" borderId="7" xfId="0" applyFont="1" applyFill="1" applyBorder="1" applyAlignment="1">
      <alignment horizontal="center"/>
    </xf>
    <xf numFmtId="44" fontId="26" fillId="2" borderId="7" xfId="0" applyNumberFormat="1" applyFont="1" applyFill="1" applyBorder="1" applyAlignment="1">
      <alignment horizontal="center"/>
    </xf>
    <xf numFmtId="44" fontId="26" fillId="6" borderId="7" xfId="0" applyNumberFormat="1" applyFont="1" applyFill="1" applyBorder="1" applyProtection="1"/>
    <xf numFmtId="0" fontId="28" fillId="0" borderId="7" xfId="0" applyFont="1" applyBorder="1" applyAlignment="1" applyProtection="1">
      <alignment horizontal="center"/>
    </xf>
    <xf numFmtId="1" fontId="10" fillId="0" borderId="7" xfId="15" applyNumberFormat="1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horizontal="center" vertical="center"/>
      <protection locked="0"/>
    </xf>
    <xf numFmtId="1" fontId="10" fillId="0" borderId="7" xfId="15" applyNumberFormat="1" applyFont="1" applyBorder="1" applyAlignment="1" applyProtection="1">
      <alignment horizontal="center" vertical="center"/>
    </xf>
    <xf numFmtId="0" fontId="10" fillId="0" borderId="7" xfId="15" applyNumberFormat="1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horizontal="center" vertical="center"/>
    </xf>
    <xf numFmtId="0" fontId="10" fillId="0" borderId="7" xfId="15" applyFont="1" applyFill="1" applyBorder="1" applyAlignment="1" applyProtection="1">
      <alignment horizontal="center" vertical="center"/>
    </xf>
    <xf numFmtId="175" fontId="10" fillId="0" borderId="7" xfId="16" applyNumberFormat="1" applyFont="1" applyFill="1" applyBorder="1" applyAlignment="1" applyProtection="1">
      <alignment vertical="center"/>
      <protection locked="0"/>
    </xf>
    <xf numFmtId="175" fontId="11" fillId="18" borderId="7" xfId="16" applyNumberFormat="1" applyFont="1" applyFill="1" applyBorder="1" applyAlignment="1" applyProtection="1">
      <alignment horizontal="center" vertical="center"/>
    </xf>
    <xf numFmtId="175" fontId="11" fillId="19" borderId="7" xfId="16" applyNumberFormat="1" applyFont="1" applyFill="1" applyBorder="1" applyAlignment="1" applyProtection="1">
      <alignment horizontal="center" vertical="center"/>
    </xf>
    <xf numFmtId="1" fontId="18" fillId="0" borderId="7" xfId="15" applyNumberFormat="1" applyFont="1" applyFill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protection locked="0"/>
    </xf>
    <xf numFmtId="1" fontId="18" fillId="0" borderId="7" xfId="15" applyNumberFormat="1" applyFont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alignment horizontal="center" vertical="center"/>
    </xf>
    <xf numFmtId="175" fontId="18" fillId="0" borderId="7" xfId="16" applyNumberFormat="1" applyFont="1" applyFill="1" applyBorder="1" applyAlignment="1" applyProtection="1">
      <alignment horizontal="center" vertical="center"/>
      <protection locked="0"/>
    </xf>
    <xf numFmtId="175" fontId="18" fillId="0" borderId="7" xfId="16" applyNumberFormat="1" applyFont="1" applyFill="1" applyBorder="1" applyAlignment="1" applyProtection="1">
      <alignment vertical="center"/>
      <protection locked="0"/>
    </xf>
    <xf numFmtId="165" fontId="2" fillId="0" borderId="7" xfId="2" applyNumberFormat="1" applyBorder="1" applyProtection="1"/>
    <xf numFmtId="0" fontId="38" fillId="0" borderId="7" xfId="0" applyFont="1" applyFill="1" applyBorder="1" applyAlignment="1">
      <alignment horizontal="center" wrapText="1"/>
    </xf>
    <xf numFmtId="0" fontId="38" fillId="0" borderId="7" xfId="0" applyFont="1" applyFill="1" applyBorder="1" applyAlignment="1" applyProtection="1">
      <alignment horizontal="center" vertical="center"/>
      <protection locked="0"/>
    </xf>
    <xf numFmtId="0" fontId="38" fillId="0" borderId="7" xfId="0" applyFont="1" applyFill="1" applyBorder="1" applyAlignment="1" applyProtection="1">
      <alignment horizontal="center" vertical="center" wrapText="1"/>
      <protection locked="0"/>
    </xf>
    <xf numFmtId="0" fontId="38" fillId="0" borderId="7" xfId="15" applyFont="1" applyFill="1" applyBorder="1" applyAlignment="1" applyProtection="1">
      <alignment horizontal="center" vertical="center" wrapText="1"/>
    </xf>
    <xf numFmtId="0" fontId="38" fillId="0" borderId="7" xfId="15" applyFont="1" applyFill="1" applyBorder="1" applyAlignment="1" applyProtection="1">
      <alignment horizontal="center" vertical="center"/>
    </xf>
    <xf numFmtId="0" fontId="38" fillId="0" borderId="7" xfId="15" applyFont="1" applyFill="1" applyBorder="1" applyAlignment="1" applyProtection="1">
      <alignment horizontal="center"/>
    </xf>
    <xf numFmtId="0" fontId="20" fillId="0" borderId="7" xfId="0" applyFont="1" applyFill="1" applyBorder="1" applyAlignment="1" applyProtection="1">
      <alignment horizontal="center" vertical="center"/>
    </xf>
    <xf numFmtId="0" fontId="26" fillId="14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 applyProtection="1">
      <alignment horizontal="center" vertical="center"/>
    </xf>
    <xf numFmtId="44" fontId="31" fillId="0" borderId="7" xfId="0" applyNumberFormat="1" applyFont="1" applyFill="1" applyBorder="1" applyAlignment="1" applyProtection="1">
      <alignment vertical="center"/>
    </xf>
    <xf numFmtId="0" fontId="26" fillId="14" borderId="7" xfId="0" applyFont="1" applyFill="1" applyBorder="1" applyAlignment="1" applyProtection="1">
      <alignment horizontal="center" vertical="center"/>
    </xf>
    <xf numFmtId="44" fontId="26" fillId="2" borderId="7" xfId="0" applyNumberFormat="1" applyFont="1" applyFill="1" applyBorder="1" applyAlignment="1">
      <alignment horizontal="center" vertical="center"/>
    </xf>
    <xf numFmtId="0" fontId="26" fillId="15" borderId="7" xfId="0" applyFont="1" applyFill="1" applyBorder="1" applyAlignment="1" applyProtection="1">
      <alignment horizontal="center" vertical="center"/>
    </xf>
    <xf numFmtId="10" fontId="25" fillId="15" borderId="7" xfId="0" applyNumberFormat="1" applyFont="1" applyFill="1" applyBorder="1" applyAlignment="1">
      <alignment horizontal="center" vertical="center"/>
    </xf>
    <xf numFmtId="44" fontId="31" fillId="0" borderId="7" xfId="0" applyNumberFormat="1" applyFont="1" applyFill="1" applyBorder="1" applyAlignment="1">
      <alignment horizontal="center" vertical="center"/>
    </xf>
    <xf numFmtId="0" fontId="26" fillId="15" borderId="7" xfId="0" applyFont="1" applyFill="1" applyBorder="1" applyAlignment="1">
      <alignment vertical="center"/>
    </xf>
    <xf numFmtId="10" fontId="11" fillId="0" borderId="7" xfId="3" applyNumberFormat="1" applyFont="1" applyBorder="1" applyAlignment="1">
      <alignment horizontal="center" vertical="center"/>
    </xf>
    <xf numFmtId="165" fontId="26" fillId="15" borderId="7" xfId="0" applyNumberFormat="1" applyFont="1" applyFill="1" applyBorder="1" applyAlignment="1">
      <alignment vertical="center"/>
    </xf>
    <xf numFmtId="165" fontId="26" fillId="6" borderId="7" xfId="0" applyNumberFormat="1" applyFont="1" applyFill="1" applyBorder="1" applyAlignment="1" applyProtection="1">
      <alignment vertical="center"/>
    </xf>
    <xf numFmtId="0" fontId="24" fillId="0" borderId="0" xfId="0" applyFont="1" applyFill="1" applyBorder="1" applyAlignment="1">
      <alignment horizontal="center"/>
    </xf>
    <xf numFmtId="44" fontId="26" fillId="15" borderId="7" xfId="0" applyNumberFormat="1" applyFont="1" applyFill="1" applyBorder="1" applyAlignment="1" applyProtection="1">
      <alignment horizontal="center" vertical="center"/>
    </xf>
    <xf numFmtId="4" fontId="7" fillId="6" borderId="7" xfId="0" applyNumberFormat="1" applyFont="1" applyFill="1" applyBorder="1" applyAlignment="1" applyProtection="1">
      <alignment horizontal="right" vertical="center"/>
    </xf>
    <xf numFmtId="168" fontId="27" fillId="0" borderId="7" xfId="0" applyNumberFormat="1" applyFont="1" applyFill="1" applyBorder="1" applyAlignment="1" applyProtection="1">
      <alignment horizontal="distributed" vertical="distributed" wrapText="1"/>
      <protection locked="0"/>
    </xf>
    <xf numFmtId="44" fontId="19" fillId="0" borderId="7" xfId="0" applyNumberFormat="1" applyFont="1" applyFill="1" applyBorder="1" applyAlignment="1" applyProtection="1">
      <alignment horizontal="right" vertical="center"/>
    </xf>
    <xf numFmtId="44" fontId="38" fillId="0" borderId="7" xfId="0" applyNumberFormat="1" applyFont="1" applyFill="1" applyBorder="1" applyAlignment="1" applyProtection="1">
      <alignment horizontal="right" vertical="center"/>
    </xf>
    <xf numFmtId="44" fontId="31" fillId="0" borderId="7" xfId="0" applyNumberFormat="1" applyFont="1" applyFill="1" applyBorder="1" applyAlignment="1"/>
    <xf numFmtId="44" fontId="31" fillId="0" borderId="7" xfId="0" applyNumberFormat="1" applyFont="1" applyFill="1" applyBorder="1" applyAlignment="1" applyProtection="1">
      <alignment horizontal="right" vertical="center"/>
    </xf>
    <xf numFmtId="44" fontId="19" fillId="0" borderId="7" xfId="0" applyNumberFormat="1" applyFont="1" applyFill="1" applyBorder="1" applyAlignment="1">
      <alignment vertical="center"/>
    </xf>
    <xf numFmtId="0" fontId="26" fillId="0" borderId="7" xfId="0" applyFont="1" applyBorder="1" applyAlignment="1" applyProtection="1">
      <alignment horizontal="center" wrapText="1"/>
    </xf>
    <xf numFmtId="168" fontId="26" fillId="2" borderId="7" xfId="0" applyNumberFormat="1" applyFont="1" applyFill="1" applyBorder="1" applyAlignment="1" applyProtection="1">
      <alignment vertical="center"/>
    </xf>
    <xf numFmtId="168" fontId="31" fillId="0" borderId="7" xfId="0" applyNumberFormat="1" applyFont="1" applyFill="1" applyBorder="1" applyAlignment="1" applyProtection="1">
      <alignment vertical="center"/>
    </xf>
    <xf numFmtId="44" fontId="33" fillId="0" borderId="7" xfId="0" applyNumberFormat="1" applyFont="1" applyFill="1" applyBorder="1" applyAlignment="1" applyProtection="1">
      <alignment vertical="center"/>
      <protection locked="0"/>
    </xf>
    <xf numFmtId="0" fontId="11" fillId="15" borderId="7" xfId="0" applyFont="1" applyFill="1" applyBorder="1" applyAlignment="1" applyProtection="1">
      <alignment horizontal="center" vertical="center"/>
      <protection locked="0"/>
    </xf>
    <xf numFmtId="10" fontId="11" fillId="0" borderId="7" xfId="3" applyNumberFormat="1" applyFont="1" applyBorder="1" applyAlignment="1" applyProtection="1">
      <alignment vertical="center"/>
      <protection locked="0"/>
    </xf>
    <xf numFmtId="0" fontId="29" fillId="0" borderId="0" xfId="0" applyFont="1" applyFill="1"/>
    <xf numFmtId="0" fontId="27" fillId="0" borderId="0" xfId="0" applyFont="1" applyFill="1"/>
    <xf numFmtId="0" fontId="10" fillId="0" borderId="7" xfId="0" applyFont="1" applyFill="1" applyBorder="1" applyAlignment="1" applyProtection="1">
      <alignment horizontal="right" wrapText="1"/>
    </xf>
    <xf numFmtId="164" fontId="38" fillId="0" borderId="7" xfId="0" applyNumberFormat="1" applyFont="1" applyFill="1" applyBorder="1" applyAlignment="1" applyProtection="1">
      <alignment horizontal="right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44" fillId="4" borderId="7" xfId="0" applyFont="1" applyFill="1" applyBorder="1" applyAlignment="1" applyProtection="1">
      <alignment horizontal="center" vertical="center"/>
    </xf>
    <xf numFmtId="0" fontId="47" fillId="4" borderId="7" xfId="0" applyFont="1" applyFill="1" applyBorder="1" applyAlignment="1" applyProtection="1">
      <alignment horizontal="center" vertical="center"/>
    </xf>
    <xf numFmtId="0" fontId="48" fillId="4" borderId="7" xfId="0" applyFont="1" applyFill="1" applyBorder="1" applyAlignment="1" applyProtection="1">
      <alignment horizontal="center" vertical="center" wrapText="1"/>
    </xf>
    <xf numFmtId="0" fontId="34" fillId="4" borderId="7" xfId="0" applyFont="1" applyFill="1" applyBorder="1" applyAlignment="1" applyProtection="1">
      <alignment horizontal="center"/>
    </xf>
    <xf numFmtId="0" fontId="34" fillId="4" borderId="7" xfId="0" applyFont="1" applyFill="1" applyBorder="1" applyAlignment="1" applyProtection="1">
      <alignment horizontal="center" vertical="center"/>
    </xf>
    <xf numFmtId="0" fontId="47" fillId="4" borderId="7" xfId="0" applyFont="1" applyFill="1" applyBorder="1" applyAlignment="1" applyProtection="1">
      <alignment horizontal="center" vertical="center" wrapText="1"/>
    </xf>
    <xf numFmtId="0" fontId="44" fillId="4" borderId="7" xfId="0" applyFont="1" applyFill="1" applyBorder="1" applyAlignment="1" applyProtection="1">
      <alignment horizontal="center"/>
    </xf>
    <xf numFmtId="0" fontId="20" fillId="0" borderId="7" xfId="0" applyFont="1" applyBorder="1" applyProtection="1"/>
    <xf numFmtId="0" fontId="20" fillId="12" borderId="7" xfId="0" applyFont="1" applyFill="1" applyBorder="1" applyAlignment="1" applyProtection="1">
      <alignment horizontal="right"/>
    </xf>
    <xf numFmtId="1" fontId="38" fillId="0" borderId="7" xfId="0" applyNumberFormat="1" applyFont="1" applyFill="1" applyBorder="1" applyAlignment="1" applyProtection="1">
      <alignment horizontal="right" vertical="center"/>
    </xf>
    <xf numFmtId="0" fontId="20" fillId="17" borderId="7" xfId="0" applyFont="1" applyFill="1" applyBorder="1" applyAlignment="1" applyProtection="1">
      <alignment vertical="center"/>
    </xf>
    <xf numFmtId="0" fontId="60" fillId="0" borderId="6" xfId="0" applyFont="1" applyBorder="1" applyAlignment="1">
      <alignment horizontal="center" vertical="center" wrapText="1"/>
    </xf>
    <xf numFmtId="173" fontId="60" fillId="15" borderId="7" xfId="2" applyNumberFormat="1" applyFont="1" applyFill="1" applyBorder="1" applyAlignment="1">
      <alignment horizontal="center" vertical="center"/>
    </xf>
    <xf numFmtId="173" fontId="61" fillId="0" borderId="7" xfId="2" applyNumberFormat="1" applyFont="1" applyBorder="1" applyAlignment="1">
      <alignment vertical="center"/>
    </xf>
    <xf numFmtId="173" fontId="60" fillId="15" borderId="7" xfId="2" applyNumberFormat="1" applyFont="1" applyFill="1" applyBorder="1" applyAlignment="1">
      <alignment horizontal="right" vertical="center"/>
    </xf>
    <xf numFmtId="1" fontId="61" fillId="0" borderId="7" xfId="2" applyNumberFormat="1" applyFont="1" applyBorder="1" applyAlignment="1">
      <alignment vertical="center"/>
    </xf>
    <xf numFmtId="173" fontId="60" fillId="15" borderId="7" xfId="2" applyNumberFormat="1" applyFont="1" applyFill="1" applyBorder="1" applyAlignment="1">
      <alignment vertical="center"/>
    </xf>
    <xf numFmtId="0" fontId="67" fillId="0" borderId="0" xfId="0" applyFont="1" applyBorder="1" applyAlignment="1">
      <alignment horizontal="center" vertical="center" wrapText="1"/>
    </xf>
    <xf numFmtId="173" fontId="27" fillId="0" borderId="0" xfId="2" applyNumberFormat="1" applyFont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0" fontId="61" fillId="0" borderId="0" xfId="0" applyFont="1"/>
    <xf numFmtId="0" fontId="0" fillId="0" borderId="0" xfId="0" applyFill="1"/>
    <xf numFmtId="0" fontId="0" fillId="0" borderId="7" xfId="0" applyFill="1" applyBorder="1" applyAlignment="1">
      <alignment horizontal="center" vertical="center"/>
    </xf>
    <xf numFmtId="165" fontId="2" fillId="0" borderId="7" xfId="2" applyNumberFormat="1" applyBorder="1" applyAlignment="1" applyProtection="1">
      <alignment vertical="center"/>
    </xf>
    <xf numFmtId="168" fontId="20" fillId="0" borderId="7" xfId="0" applyNumberFormat="1" applyFont="1" applyFill="1" applyBorder="1" applyAlignment="1" applyProtection="1">
      <alignment vertical="center"/>
    </xf>
    <xf numFmtId="173" fontId="26" fillId="2" borderId="7" xfId="0" applyNumberFormat="1" applyFont="1" applyFill="1" applyBorder="1" applyAlignment="1" applyProtection="1">
      <alignment vertical="center"/>
    </xf>
    <xf numFmtId="0" fontId="38" fillId="0" borderId="7" xfId="15" applyFont="1" applyBorder="1" applyAlignment="1">
      <alignment horizontal="center" vertical="center"/>
    </xf>
    <xf numFmtId="1" fontId="18" fillId="0" borderId="7" xfId="15" applyNumberFormat="1" applyFont="1" applyBorder="1" applyAlignment="1">
      <alignment horizontal="center" vertical="center"/>
    </xf>
    <xf numFmtId="10" fontId="25" fillId="23" borderId="7" xfId="0" applyNumberFormat="1" applyFont="1" applyFill="1" applyBorder="1" applyAlignment="1">
      <alignment horizontal="center" vertical="center"/>
    </xf>
    <xf numFmtId="10" fontId="11" fillId="23" borderId="7" xfId="3" applyNumberFormat="1" applyFont="1" applyFill="1" applyBorder="1" applyAlignment="1">
      <alignment horizontal="center" vertical="center"/>
    </xf>
    <xf numFmtId="10" fontId="25" fillId="24" borderId="7" xfId="0" applyNumberFormat="1" applyFont="1" applyFill="1" applyBorder="1" applyAlignment="1">
      <alignment horizontal="center" vertical="center"/>
    </xf>
    <xf numFmtId="10" fontId="11" fillId="24" borderId="7" xfId="3" applyNumberFormat="1" applyFont="1" applyFill="1" applyBorder="1" applyAlignment="1">
      <alignment horizontal="center" vertical="center"/>
    </xf>
    <xf numFmtId="0" fontId="10" fillId="0" borderId="7" xfId="15" applyFont="1" applyFill="1" applyBorder="1" applyAlignment="1" applyProtection="1">
      <alignment horizontal="justify" vertical="center" wrapText="1"/>
    </xf>
    <xf numFmtId="0" fontId="10" fillId="0" borderId="7" xfId="15" applyFont="1" applyFill="1" applyBorder="1" applyAlignment="1" applyProtection="1">
      <alignment horizontal="justify" vertical="center"/>
    </xf>
    <xf numFmtId="0" fontId="55" fillId="0" borderId="7" xfId="15" applyFont="1" applyFill="1" applyBorder="1" applyAlignment="1" applyProtection="1">
      <alignment horizontal="left" wrapText="1"/>
    </xf>
    <xf numFmtId="0" fontId="55" fillId="0" borderId="7" xfId="15" applyFont="1" applyFill="1" applyBorder="1" applyProtection="1"/>
    <xf numFmtId="0" fontId="55" fillId="0" borderId="7" xfId="15" applyFont="1" applyFill="1" applyBorder="1" applyAlignment="1" applyProtection="1">
      <alignment horizontal="justify" vertical="center" wrapText="1"/>
    </xf>
    <xf numFmtId="0" fontId="55" fillId="0" borderId="7" xfId="15" applyFont="1" applyFill="1" applyBorder="1" applyAlignment="1" applyProtection="1">
      <alignment vertical="center" wrapText="1"/>
    </xf>
    <xf numFmtId="0" fontId="55" fillId="0" borderId="7" xfId="15" applyFont="1" applyFill="1" applyBorder="1" applyAlignment="1">
      <alignment horizontal="left" vertical="center" wrapText="1" readingOrder="1"/>
    </xf>
    <xf numFmtId="0" fontId="55" fillId="0" borderId="7" xfId="15" applyFont="1" applyFill="1" applyBorder="1" applyAlignment="1" applyProtection="1">
      <alignment wrapText="1"/>
    </xf>
    <xf numFmtId="0" fontId="0" fillId="0" borderId="0" xfId="0" applyFont="1" applyFill="1" applyBorder="1" applyAlignment="1">
      <alignment horizontal="center"/>
    </xf>
    <xf numFmtId="0" fontId="26" fillId="2" borderId="7" xfId="0" applyFont="1" applyFill="1" applyBorder="1" applyAlignment="1">
      <alignment horizontal="center" vertical="center"/>
    </xf>
    <xf numFmtId="0" fontId="6" fillId="15" borderId="7" xfId="0" applyFont="1" applyFill="1" applyBorder="1" applyAlignment="1" applyProtection="1">
      <alignment horizontal="center" vertical="center"/>
    </xf>
    <xf numFmtId="0" fontId="20" fillId="17" borderId="7" xfId="0" applyFont="1" applyFill="1" applyBorder="1" applyAlignment="1" applyProtection="1">
      <alignment horizontal="center"/>
    </xf>
    <xf numFmtId="0" fontId="26" fillId="2" borderId="7" xfId="0" applyFont="1" applyFill="1" applyBorder="1" applyAlignment="1">
      <alignment horizontal="center"/>
    </xf>
    <xf numFmtId="0" fontId="19" fillId="0" borderId="7" xfId="0" applyFont="1" applyFill="1" applyBorder="1" applyAlignment="1" applyProtection="1">
      <alignment horizontal="left" vertical="center"/>
    </xf>
    <xf numFmtId="0" fontId="28" fillId="0" borderId="7" xfId="0" applyFont="1" applyFill="1" applyBorder="1" applyAlignment="1" applyProtection="1">
      <alignment horizontal="center" vertical="center"/>
    </xf>
    <xf numFmtId="0" fontId="20" fillId="9" borderId="7" xfId="0" applyFont="1" applyFill="1" applyBorder="1" applyAlignment="1" applyProtection="1">
      <alignment horizontal="center"/>
    </xf>
    <xf numFmtId="0" fontId="19" fillId="0" borderId="7" xfId="0" applyFont="1" applyFill="1" applyBorder="1" applyAlignment="1">
      <alignment horizontal="left" vertical="center"/>
    </xf>
    <xf numFmtId="0" fontId="6" fillId="15" borderId="7" xfId="0" applyFont="1" applyFill="1" applyBorder="1" applyAlignment="1" applyProtection="1">
      <alignment horizontal="center" vertical="center" wrapText="1"/>
    </xf>
    <xf numFmtId="0" fontId="27" fillId="15" borderId="3" xfId="0" applyFont="1" applyFill="1" applyBorder="1" applyAlignment="1">
      <alignment horizontal="center" vertical="center"/>
    </xf>
    <xf numFmtId="9" fontId="27" fillId="0" borderId="3" xfId="0" applyNumberFormat="1" applyFont="1" applyBorder="1" applyAlignment="1">
      <alignment horizontal="center" vertical="center"/>
    </xf>
    <xf numFmtId="0" fontId="11" fillId="15" borderId="3" xfId="0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left"/>
    </xf>
    <xf numFmtId="0" fontId="20" fillId="0" borderId="7" xfId="0" applyFont="1" applyBorder="1" applyAlignment="1" applyProtection="1">
      <alignment horizontal="right"/>
    </xf>
    <xf numFmtId="0" fontId="20" fillId="0" borderId="7" xfId="0" applyFont="1" applyBorder="1" applyAlignment="1" applyProtection="1">
      <alignment horizontal="center"/>
    </xf>
    <xf numFmtId="0" fontId="20" fillId="0" borderId="7" xfId="0" applyFont="1" applyBorder="1" applyAlignment="1" applyProtection="1">
      <alignment horizontal="center" vertical="center"/>
    </xf>
    <xf numFmtId="1" fontId="9" fillId="23" borderId="7" xfId="0" applyNumberFormat="1" applyFont="1" applyFill="1" applyBorder="1" applyAlignment="1" applyProtection="1">
      <alignment horizontal="center" vertical="center"/>
      <protection locked="0"/>
    </xf>
    <xf numFmtId="0" fontId="25" fillId="0" borderId="7" xfId="0" applyFont="1" applyFill="1" applyBorder="1" applyAlignment="1" applyProtection="1">
      <alignment horizontal="center" vertical="center" wrapText="1"/>
      <protection locked="0"/>
    </xf>
    <xf numFmtId="0" fontId="39" fillId="0" borderId="7" xfId="0" applyFont="1" applyFill="1" applyBorder="1" applyAlignment="1" applyProtection="1">
      <alignment horizontal="right" vertical="center" wrapText="1"/>
      <protection locked="0"/>
    </xf>
    <xf numFmtId="8" fontId="39" fillId="0" borderId="7" xfId="1" applyNumberFormat="1" applyFont="1" applyFill="1" applyBorder="1" applyAlignment="1" applyProtection="1">
      <alignment horizontal="right" vertical="center"/>
      <protection locked="0"/>
    </xf>
    <xf numFmtId="0" fontId="38" fillId="0" borderId="7" xfId="0" applyFont="1" applyFill="1" applyBorder="1" applyAlignment="1" applyProtection="1">
      <alignment horizontal="right" vertical="center"/>
      <protection locked="0"/>
    </xf>
    <xf numFmtId="0" fontId="44" fillId="0" borderId="7" xfId="0" applyFont="1" applyBorder="1" applyAlignment="1" applyProtection="1">
      <alignment horizontal="center" vertical="center"/>
    </xf>
    <xf numFmtId="0" fontId="46" fillId="0" borderId="7" xfId="0" applyFont="1" applyBorder="1" applyAlignment="1" applyProtection="1">
      <alignment horizontal="left" vertical="center"/>
    </xf>
    <xf numFmtId="0" fontId="41" fillId="0" borderId="7" xfId="0" applyFont="1" applyBorder="1" applyAlignment="1" applyProtection="1">
      <alignment horizontal="left" vertical="center"/>
    </xf>
    <xf numFmtId="0" fontId="20" fillId="16" borderId="7" xfId="0" applyFont="1" applyFill="1" applyBorder="1" applyAlignment="1" applyProtection="1">
      <alignment horizontal="center"/>
    </xf>
    <xf numFmtId="0" fontId="28" fillId="0" borderId="7" xfId="0" applyFont="1" applyBorder="1" applyAlignment="1" applyProtection="1">
      <alignment horizontal="center" vertical="center"/>
    </xf>
    <xf numFmtId="168" fontId="27" fillId="0" borderId="7" xfId="0" applyNumberFormat="1" applyFont="1" applyFill="1" applyBorder="1" applyAlignment="1" applyProtection="1">
      <alignment horizontal="distributed" vertical="distributed" wrapText="1"/>
    </xf>
    <xf numFmtId="0" fontId="26" fillId="0" borderId="7" xfId="0" applyFont="1" applyFill="1" applyBorder="1" applyAlignment="1" applyProtection="1">
      <alignment horizontal="right" vertical="center"/>
    </xf>
    <xf numFmtId="168" fontId="26" fillId="0" borderId="7" xfId="0" applyNumberFormat="1" applyFont="1" applyFill="1" applyBorder="1" applyAlignment="1" applyProtection="1">
      <alignment vertical="center"/>
    </xf>
    <xf numFmtId="0" fontId="44" fillId="0" borderId="7" xfId="0" applyFont="1" applyFill="1" applyBorder="1" applyAlignment="1" applyProtection="1">
      <alignment horizontal="center" vertical="center"/>
    </xf>
    <xf numFmtId="0" fontId="45" fillId="0" borderId="7" xfId="0" applyFont="1" applyFill="1" applyBorder="1" applyAlignment="1" applyProtection="1">
      <alignment horizontal="left" vertical="center"/>
    </xf>
    <xf numFmtId="0" fontId="20" fillId="0" borderId="7" xfId="0" applyFont="1" applyFill="1" applyBorder="1" applyAlignment="1" applyProtection="1">
      <alignment horizontal="left" vertical="center"/>
    </xf>
    <xf numFmtId="0" fontId="20" fillId="0" borderId="7" xfId="0" applyFont="1" applyFill="1" applyBorder="1" applyAlignment="1" applyProtection="1">
      <alignment horizontal="center"/>
    </xf>
    <xf numFmtId="168" fontId="20" fillId="0" borderId="7" xfId="0" applyNumberFormat="1" applyFont="1" applyFill="1" applyBorder="1" applyAlignment="1" applyProtection="1">
      <alignment horizontal="distributed" vertical="center"/>
    </xf>
    <xf numFmtId="44" fontId="27" fillId="0" borderId="7" xfId="0" applyNumberFormat="1" applyFont="1" applyFill="1" applyBorder="1" applyAlignment="1">
      <alignment horizontal="right" vertical="center"/>
    </xf>
    <xf numFmtId="44" fontId="28" fillId="15" borderId="7" xfId="0" applyNumberFormat="1" applyFont="1" applyFill="1" applyBorder="1" applyAlignment="1">
      <alignment horizontal="right" vertical="center"/>
    </xf>
    <xf numFmtId="0" fontId="47" fillId="0" borderId="7" xfId="0" applyFont="1" applyFill="1" applyBorder="1" applyAlignment="1" applyProtection="1">
      <alignment horizontal="center" vertical="center"/>
    </xf>
    <xf numFmtId="0" fontId="43" fillId="0" borderId="7" xfId="0" applyFont="1" applyFill="1" applyBorder="1" applyAlignment="1" applyProtection="1">
      <alignment horizontal="left" vertical="center" wrapText="1"/>
    </xf>
    <xf numFmtId="0" fontId="20" fillId="0" borderId="7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 applyProtection="1">
      <alignment horizontal="center" vertical="center"/>
    </xf>
    <xf numFmtId="0" fontId="26" fillId="4" borderId="7" xfId="0" applyFont="1" applyFill="1" applyBorder="1" applyAlignment="1">
      <alignment horizontal="center"/>
    </xf>
    <xf numFmtId="44" fontId="27" fillId="0" borderId="7" xfId="0" applyNumberFormat="1" applyFont="1" applyFill="1" applyBorder="1" applyAlignment="1" applyProtection="1">
      <alignment horizontal="right" vertical="center"/>
    </xf>
    <xf numFmtId="44" fontId="20" fillId="15" borderId="7" xfId="0" applyNumberFormat="1" applyFont="1" applyFill="1" applyBorder="1" applyAlignment="1" applyProtection="1">
      <alignment vertical="center"/>
    </xf>
    <xf numFmtId="0" fontId="48" fillId="0" borderId="7" xfId="0" applyFont="1" applyFill="1" applyBorder="1" applyAlignment="1" applyProtection="1">
      <alignment horizontal="center" vertical="center" wrapText="1"/>
    </xf>
    <xf numFmtId="0" fontId="42" fillId="0" borderId="7" xfId="0" applyFont="1" applyFill="1" applyBorder="1" applyAlignment="1" applyProtection="1">
      <alignment horizontal="left" vertical="center" wrapText="1"/>
    </xf>
    <xf numFmtId="0" fontId="26" fillId="10" borderId="7" xfId="0" applyFont="1" applyFill="1" applyBorder="1" applyAlignment="1">
      <alignment horizontal="center"/>
    </xf>
    <xf numFmtId="44" fontId="33" fillId="0" borderId="7" xfId="0" applyNumberFormat="1" applyFont="1" applyFill="1" applyBorder="1" applyAlignment="1" applyProtection="1">
      <alignment horizontal="right" vertical="center"/>
      <protection locked="0"/>
    </xf>
    <xf numFmtId="0" fontId="34" fillId="0" borderId="7" xfId="0" applyFont="1" applyBorder="1" applyAlignment="1" applyProtection="1">
      <alignment horizontal="center"/>
    </xf>
    <xf numFmtId="0" fontId="49" fillId="0" borderId="7" xfId="0" applyFont="1" applyBorder="1" applyAlignment="1" applyProtection="1">
      <alignment horizontal="left"/>
    </xf>
    <xf numFmtId="0" fontId="19" fillId="0" borderId="7" xfId="0" applyFont="1" applyBorder="1" applyProtection="1"/>
    <xf numFmtId="0" fontId="23" fillId="0" borderId="7" xfId="0" applyFont="1" applyBorder="1" applyAlignment="1" applyProtection="1">
      <alignment horizontal="left"/>
    </xf>
    <xf numFmtId="0" fontId="20" fillId="0" borderId="7" xfId="0" applyFont="1" applyFill="1" applyBorder="1" applyAlignment="1" applyProtection="1">
      <alignment horizontal="left" vertical="center" wrapText="1"/>
    </xf>
    <xf numFmtId="0" fontId="26" fillId="17" borderId="7" xfId="0" applyFont="1" applyFill="1" applyBorder="1" applyAlignment="1" applyProtection="1">
      <alignment horizontal="center" vertical="center"/>
    </xf>
    <xf numFmtId="165" fontId="5" fillId="0" borderId="7" xfId="2" applyNumberFormat="1" applyFont="1" applyFill="1" applyBorder="1" applyProtection="1"/>
    <xf numFmtId="0" fontId="26" fillId="0" borderId="7" xfId="0" applyFont="1" applyFill="1" applyBorder="1" applyAlignment="1" applyProtection="1">
      <alignment vertical="center"/>
    </xf>
    <xf numFmtId="0" fontId="31" fillId="0" borderId="7" xfId="0" applyFont="1" applyFill="1" applyBorder="1" applyAlignment="1">
      <alignment vertical="center"/>
    </xf>
    <xf numFmtId="0" fontId="31" fillId="17" borderId="7" xfId="0" applyFont="1" applyFill="1" applyBorder="1" applyAlignment="1" applyProtection="1">
      <alignment horizontal="center"/>
    </xf>
    <xf numFmtId="168" fontId="26" fillId="15" borderId="7" xfId="0" applyNumberFormat="1" applyFont="1" applyFill="1" applyBorder="1" applyAlignment="1" applyProtection="1">
      <alignment horizontal="center" vertical="center"/>
    </xf>
    <xf numFmtId="168" fontId="19" fillId="0" borderId="7" xfId="0" applyNumberFormat="1" applyFont="1" applyFill="1" applyBorder="1" applyAlignment="1" applyProtection="1">
      <alignment horizontal="distributed" vertical="center"/>
    </xf>
    <xf numFmtId="168" fontId="35" fillId="0" borderId="7" xfId="0" applyNumberFormat="1" applyFont="1" applyFill="1" applyBorder="1" applyAlignment="1" applyProtection="1">
      <alignment horizontal="distributed" vertical="center"/>
    </xf>
    <xf numFmtId="44" fontId="31" fillId="0" borderId="7" xfId="0" applyNumberFormat="1" applyFont="1" applyFill="1" applyBorder="1" applyAlignment="1" applyProtection="1">
      <alignment vertical="center" wrapText="1"/>
    </xf>
    <xf numFmtId="0" fontId="19" fillId="0" borderId="7" xfId="0" applyFont="1" applyFill="1" applyBorder="1" applyProtection="1"/>
    <xf numFmtId="0" fontId="6" fillId="0" borderId="7" xfId="0" applyFont="1" applyFill="1" applyBorder="1" applyAlignment="1" applyProtection="1">
      <alignment horizontal="center" vertical="center"/>
    </xf>
    <xf numFmtId="0" fontId="39" fillId="0" borderId="7" xfId="0" applyFont="1" applyBorder="1" applyAlignment="1" applyProtection="1">
      <alignment horizontal="center" vertical="center"/>
    </xf>
    <xf numFmtId="44" fontId="20" fillId="0" borderId="7" xfId="0" applyNumberFormat="1" applyFont="1" applyFill="1" applyBorder="1" applyAlignment="1" applyProtection="1">
      <alignment horizontal="right" vertical="center"/>
    </xf>
    <xf numFmtId="0" fontId="31" fillId="0" borderId="7" xfId="0" applyFont="1" applyFill="1" applyBorder="1" applyAlignment="1" applyProtection="1">
      <alignment horizontal="center"/>
    </xf>
    <xf numFmtId="0" fontId="26" fillId="0" borderId="7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44" fontId="19" fillId="0" borderId="7" xfId="0" applyNumberFormat="1" applyFont="1" applyFill="1" applyBorder="1" applyAlignment="1">
      <alignment horizontal="right"/>
    </xf>
    <xf numFmtId="44" fontId="26" fillId="15" borderId="7" xfId="0" applyNumberFormat="1" applyFont="1" applyFill="1" applyBorder="1" applyAlignment="1">
      <alignment horizontal="center" vertical="center"/>
    </xf>
    <xf numFmtId="0" fontId="57" fillId="4" borderId="7" xfId="0" applyFont="1" applyFill="1" applyBorder="1" applyAlignment="1" applyProtection="1">
      <alignment horizontal="left"/>
    </xf>
    <xf numFmtId="0" fontId="20" fillId="4" borderId="7" xfId="0" applyFont="1" applyFill="1" applyBorder="1" applyAlignment="1" applyProtection="1">
      <alignment horizontal="right" vertical="center"/>
    </xf>
    <xf numFmtId="165" fontId="26" fillId="4" borderId="7" xfId="0" applyNumberFormat="1" applyFont="1" applyFill="1" applyBorder="1" applyAlignment="1" applyProtection="1">
      <alignment vertical="center"/>
    </xf>
    <xf numFmtId="0" fontId="57" fillId="4" borderId="7" xfId="0" applyFont="1" applyFill="1" applyBorder="1" applyAlignment="1" applyProtection="1">
      <alignment horizontal="left" vertical="center"/>
    </xf>
    <xf numFmtId="0" fontId="58" fillId="0" borderId="7" xfId="0" applyFont="1" applyBorder="1" applyAlignment="1" applyProtection="1">
      <alignment horizontal="center" vertical="center"/>
    </xf>
    <xf numFmtId="0" fontId="57" fillId="0" borderId="7" xfId="0" applyFont="1" applyBorder="1" applyAlignment="1" applyProtection="1">
      <alignment horizontal="center" vertical="center" wrapText="1"/>
    </xf>
    <xf numFmtId="0" fontId="57" fillId="0" borderId="7" xfId="0" applyFont="1" applyBorder="1" applyAlignment="1" applyProtection="1">
      <alignment horizontal="center" vertical="center"/>
    </xf>
    <xf numFmtId="0" fontId="57" fillId="0" borderId="7" xfId="0" applyFont="1" applyBorder="1" applyAlignment="1" applyProtection="1">
      <alignment horizontal="left"/>
    </xf>
    <xf numFmtId="0" fontId="20" fillId="0" borderId="7" xfId="0" applyFont="1" applyFill="1" applyBorder="1" applyAlignment="1" applyProtection="1">
      <alignment horizontal="right" vertical="center"/>
    </xf>
    <xf numFmtId="165" fontId="26" fillId="0" borderId="7" xfId="0" applyNumberFormat="1" applyFont="1" applyFill="1" applyBorder="1" applyAlignment="1" applyProtection="1">
      <alignment vertical="center"/>
    </xf>
    <xf numFmtId="0" fontId="19" fillId="0" borderId="7" xfId="0" applyFont="1" applyFill="1" applyBorder="1" applyAlignment="1">
      <alignment vertical="center"/>
    </xf>
    <xf numFmtId="0" fontId="24" fillId="0" borderId="7" xfId="0" applyFont="1" applyFill="1" applyBorder="1" applyAlignment="1">
      <alignment horizontal="center"/>
    </xf>
    <xf numFmtId="44" fontId="31" fillId="15" borderId="7" xfId="0" applyNumberFormat="1" applyFont="1" applyFill="1" applyBorder="1" applyAlignment="1" applyProtection="1">
      <alignment horizontal="right" vertical="center"/>
    </xf>
    <xf numFmtId="1" fontId="9" fillId="24" borderId="7" xfId="0" applyNumberFormat="1" applyFont="1" applyFill="1" applyBorder="1" applyAlignment="1" applyProtection="1">
      <alignment horizontal="center" vertical="center"/>
      <protection locked="0"/>
    </xf>
    <xf numFmtId="0" fontId="20" fillId="7" borderId="7" xfId="0" applyFont="1" applyFill="1" applyBorder="1" applyAlignment="1" applyProtection="1">
      <alignment horizontal="center"/>
    </xf>
    <xf numFmtId="0" fontId="26" fillId="15" borderId="7" xfId="0" applyFont="1" applyFill="1" applyBorder="1" applyAlignment="1">
      <alignment horizontal="center"/>
    </xf>
    <xf numFmtId="44" fontId="33" fillId="0" borderId="7" xfId="0" applyNumberFormat="1" applyFont="1" applyBorder="1" applyAlignment="1" applyProtection="1">
      <alignment horizontal="right" vertical="center"/>
      <protection locked="0"/>
    </xf>
    <xf numFmtId="0" fontId="26" fillId="17" borderId="7" xfId="0" applyFont="1" applyFill="1" applyBorder="1" applyAlignment="1" applyProtection="1">
      <alignment horizontal="center"/>
    </xf>
    <xf numFmtId="0" fontId="61" fillId="0" borderId="7" xfId="0" applyFont="1" applyBorder="1" applyAlignment="1">
      <alignment horizontal="center" vertical="center"/>
    </xf>
    <xf numFmtId="173" fontId="61" fillId="15" borderId="7" xfId="2" applyNumberFormat="1" applyFont="1" applyFill="1" applyBorder="1" applyAlignment="1">
      <alignment vertical="center"/>
    </xf>
    <xf numFmtId="0" fontId="20" fillId="15" borderId="7" xfId="0" applyFont="1" applyFill="1" applyBorder="1" applyAlignment="1" applyProtection="1">
      <alignment horizontal="right" vertical="center"/>
    </xf>
    <xf numFmtId="0" fontId="20" fillId="0" borderId="7" xfId="0" applyFont="1" applyFill="1" applyBorder="1" applyAlignment="1" applyProtection="1">
      <alignment horizontal="left" vertical="center"/>
    </xf>
    <xf numFmtId="0" fontId="7" fillId="6" borderId="7" xfId="0" applyFont="1" applyFill="1" applyBorder="1" applyAlignment="1" applyProtection="1">
      <alignment horizontal="center" vertical="center"/>
    </xf>
    <xf numFmtId="0" fontId="38" fillId="0" borderId="7" xfId="0" applyFont="1" applyFill="1" applyBorder="1" applyAlignment="1" applyProtection="1">
      <alignment horizontal="left" wrapText="1"/>
    </xf>
    <xf numFmtId="0" fontId="31" fillId="0" borderId="7" xfId="0" applyFont="1" applyBorder="1" applyAlignment="1" applyProtection="1">
      <alignment horizontal="left" vertical="center"/>
    </xf>
    <xf numFmtId="0" fontId="19" fillId="0" borderId="7" xfId="0" applyFont="1" applyBorder="1" applyAlignment="1" applyProtection="1">
      <alignment horizontal="left" vertical="center"/>
    </xf>
    <xf numFmtId="0" fontId="31" fillId="0" borderId="7" xfId="0" applyFont="1" applyFill="1" applyBorder="1" applyAlignment="1" applyProtection="1">
      <alignment horizontal="left" vertical="center"/>
    </xf>
    <xf numFmtId="0" fontId="19" fillId="0" borderId="7" xfId="0" applyFont="1" applyFill="1" applyBorder="1" applyAlignment="1" applyProtection="1">
      <alignment horizontal="left" vertical="center"/>
    </xf>
    <xf numFmtId="0" fontId="20" fillId="6" borderId="7" xfId="0" applyFont="1" applyFill="1" applyBorder="1" applyAlignment="1" applyProtection="1">
      <alignment horizontal="right" vertical="center"/>
    </xf>
    <xf numFmtId="0" fontId="56" fillId="4" borderId="7" xfId="0" applyFont="1" applyFill="1" applyBorder="1" applyAlignment="1" applyProtection="1">
      <alignment horizontal="left"/>
    </xf>
    <xf numFmtId="0" fontId="58" fillId="4" borderId="7" xfId="0" applyFont="1" applyFill="1" applyBorder="1" applyAlignment="1" applyProtection="1">
      <alignment horizontal="center" vertical="center"/>
    </xf>
    <xf numFmtId="0" fontId="57" fillId="4" borderId="7" xfId="0" applyFont="1" applyFill="1" applyBorder="1" applyAlignment="1" applyProtection="1">
      <alignment horizontal="center" vertical="center" wrapText="1"/>
    </xf>
    <xf numFmtId="0" fontId="57" fillId="4" borderId="7" xfId="0" applyFont="1" applyFill="1" applyBorder="1" applyAlignment="1" applyProtection="1">
      <alignment horizontal="center" vertical="center"/>
    </xf>
    <xf numFmtId="0" fontId="31" fillId="0" borderId="7" xfId="0" applyFont="1" applyFill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7" xfId="0" quotePrefix="1" applyFont="1" applyBorder="1" applyAlignment="1">
      <alignment horizontal="left" vertical="center"/>
    </xf>
    <xf numFmtId="0" fontId="31" fillId="0" borderId="7" xfId="0" applyFont="1" applyFill="1" applyBorder="1" applyAlignment="1" applyProtection="1">
      <alignment horizontal="left" vertical="center" wrapText="1"/>
    </xf>
    <xf numFmtId="0" fontId="20" fillId="13" borderId="7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/>
    </xf>
    <xf numFmtId="0" fontId="45" fillId="4" borderId="7" xfId="0" applyFont="1" applyFill="1" applyBorder="1" applyAlignment="1" applyProtection="1">
      <alignment horizontal="left" vertical="center" wrapText="1"/>
    </xf>
    <xf numFmtId="0" fontId="20" fillId="2" borderId="7" xfId="0" applyFont="1" applyFill="1" applyBorder="1" applyAlignment="1" applyProtection="1">
      <alignment horizontal="center" wrapText="1"/>
    </xf>
    <xf numFmtId="10" fontId="27" fillId="0" borderId="7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/>
    </xf>
    <xf numFmtId="0" fontId="19" fillId="4" borderId="7" xfId="0" applyFont="1" applyFill="1" applyBorder="1" applyAlignment="1"/>
    <xf numFmtId="0" fontId="27" fillId="0" borderId="7" xfId="0" applyFont="1" applyBorder="1" applyAlignment="1">
      <alignment horizontal="left" vertical="center"/>
    </xf>
    <xf numFmtId="10" fontId="27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31" fillId="0" borderId="7" xfId="0" applyFont="1" applyBorder="1" applyAlignment="1" applyProtection="1">
      <alignment horizontal="center" vertical="center" wrapText="1"/>
    </xf>
    <xf numFmtId="0" fontId="32" fillId="0" borderId="7" xfId="0" applyNumberFormat="1" applyFont="1" applyFill="1" applyBorder="1" applyAlignment="1" applyProtection="1">
      <alignment horizontal="right" vertical="center"/>
      <protection locked="0"/>
    </xf>
    <xf numFmtId="0" fontId="19" fillId="0" borderId="7" xfId="0" applyNumberFormat="1" applyFont="1" applyFill="1" applyBorder="1" applyAlignment="1">
      <alignment horizontal="right" vertical="center"/>
    </xf>
    <xf numFmtId="174" fontId="2" fillId="24" borderId="7" xfId="2" applyNumberFormat="1" applyFill="1" applyBorder="1" applyAlignment="1" applyProtection="1">
      <alignment vertical="center"/>
    </xf>
    <xf numFmtId="174" fontId="2" fillId="24" borderId="7" xfId="2" applyNumberFormat="1" applyFill="1" applyBorder="1" applyAlignment="1">
      <alignment vertical="center"/>
    </xf>
    <xf numFmtId="0" fontId="32" fillId="0" borderId="7" xfId="0" applyFont="1" applyFill="1" applyBorder="1" applyAlignment="1" applyProtection="1">
      <alignment horizontal="right" vertical="center"/>
      <protection locked="0"/>
    </xf>
    <xf numFmtId="0" fontId="19" fillId="0" borderId="7" xfId="0" applyFont="1" applyFill="1" applyBorder="1" applyAlignment="1">
      <alignment horizontal="right" vertical="center"/>
    </xf>
    <xf numFmtId="0" fontId="38" fillId="0" borderId="7" xfId="0" applyFont="1" applyBorder="1" applyAlignment="1" applyProtection="1">
      <alignment horizontal="left" wrapText="1"/>
    </xf>
    <xf numFmtId="0" fontId="19" fillId="0" borderId="7" xfId="0" applyFont="1" applyFill="1" applyBorder="1" applyAlignment="1">
      <alignment horizontal="left"/>
    </xf>
    <xf numFmtId="0" fontId="43" fillId="4" borderId="7" xfId="0" applyFont="1" applyFill="1" applyBorder="1" applyAlignment="1" applyProtection="1">
      <alignment horizontal="left" vertical="center" wrapText="1"/>
    </xf>
    <xf numFmtId="0" fontId="31" fillId="0" borderId="7" xfId="0" applyFont="1" applyFill="1" applyBorder="1" applyAlignment="1" applyProtection="1">
      <alignment horizontal="left" wrapText="1"/>
    </xf>
    <xf numFmtId="0" fontId="20" fillId="9" borderId="7" xfId="0" applyFont="1" applyFill="1" applyBorder="1" applyAlignment="1" applyProtection="1">
      <alignment horizontal="center"/>
    </xf>
    <xf numFmtId="0" fontId="46" fillId="4" borderId="7" xfId="0" applyFont="1" applyFill="1" applyBorder="1" applyAlignment="1" applyProtection="1">
      <alignment horizontal="left" vertical="center"/>
    </xf>
    <xf numFmtId="0" fontId="6" fillId="6" borderId="7" xfId="0" applyFont="1" applyFill="1" applyBorder="1" applyAlignment="1" applyProtection="1">
      <alignment horizontal="center"/>
    </xf>
    <xf numFmtId="0" fontId="27" fillId="0" borderId="7" xfId="0" applyFont="1" applyFill="1" applyBorder="1" applyAlignment="1" applyProtection="1">
      <alignment horizontal="left" vertical="center" wrapText="1"/>
    </xf>
    <xf numFmtId="0" fontId="27" fillId="0" borderId="7" xfId="0" applyFont="1" applyBorder="1" applyAlignment="1" applyProtection="1">
      <alignment horizontal="left"/>
    </xf>
    <xf numFmtId="0" fontId="20" fillId="5" borderId="7" xfId="0" applyFont="1" applyFill="1" applyBorder="1" applyAlignment="1" applyProtection="1">
      <alignment horizontal="right" vertical="center"/>
    </xf>
    <xf numFmtId="0" fontId="45" fillId="4" borderId="7" xfId="0" applyFont="1" applyFill="1" applyBorder="1" applyAlignment="1" applyProtection="1">
      <alignment horizontal="left" vertical="center"/>
    </xf>
    <xf numFmtId="0" fontId="6" fillId="13" borderId="7" xfId="0" applyFont="1" applyFill="1" applyBorder="1" applyAlignment="1" applyProtection="1">
      <alignment horizontal="center"/>
    </xf>
    <xf numFmtId="9" fontId="32" fillId="0" borderId="7" xfId="0" applyNumberFormat="1" applyFont="1" applyFill="1" applyBorder="1" applyAlignment="1" applyProtection="1">
      <alignment horizontal="right" vertical="center"/>
      <protection locked="0"/>
    </xf>
    <xf numFmtId="9" fontId="19" fillId="0" borderId="7" xfId="0" applyNumberFormat="1" applyFont="1" applyFill="1" applyBorder="1" applyAlignment="1">
      <alignment horizontal="right" vertical="center"/>
    </xf>
    <xf numFmtId="0" fontId="20" fillId="4" borderId="7" xfId="0" applyFont="1" applyFill="1" applyBorder="1" applyAlignment="1" applyProtection="1">
      <alignment horizontal="center" vertical="center" wrapText="1"/>
    </xf>
    <xf numFmtId="0" fontId="22" fillId="11" borderId="7" xfId="0" applyFont="1" applyFill="1" applyBorder="1" applyAlignment="1" applyProtection="1">
      <alignment horizontal="center"/>
      <protection locked="0"/>
    </xf>
    <xf numFmtId="0" fontId="30" fillId="12" borderId="7" xfId="0" applyFont="1" applyFill="1" applyBorder="1" applyAlignment="1" applyProtection="1">
      <alignment horizontal="left" vertical="center" wrapText="1"/>
    </xf>
    <xf numFmtId="0" fontId="30" fillId="12" borderId="7" xfId="0" applyFont="1" applyFill="1" applyBorder="1" applyAlignment="1" applyProtection="1">
      <alignment horizontal="left" vertical="center"/>
    </xf>
    <xf numFmtId="0" fontId="40" fillId="12" borderId="7" xfId="0" applyNumberFormat="1" applyFont="1" applyFill="1" applyBorder="1" applyAlignment="1" applyProtection="1">
      <alignment horizontal="center" wrapText="1"/>
      <protection locked="0"/>
    </xf>
    <xf numFmtId="0" fontId="30" fillId="12" borderId="7" xfId="0" applyNumberFormat="1" applyFont="1" applyFill="1" applyBorder="1" applyAlignment="1"/>
    <xf numFmtId="0" fontId="20" fillId="0" borderId="7" xfId="0" applyFont="1" applyBorder="1" applyAlignment="1" applyProtection="1">
      <alignment horizontal="left"/>
    </xf>
    <xf numFmtId="0" fontId="20" fillId="20" borderId="7" xfId="0" applyFont="1" applyFill="1" applyBorder="1" applyAlignment="1" applyProtection="1">
      <alignment horizontal="center"/>
    </xf>
    <xf numFmtId="0" fontId="40" fillId="0" borderId="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/>
    </xf>
    <xf numFmtId="0" fontId="19" fillId="12" borderId="7" xfId="0" applyFont="1" applyFill="1" applyBorder="1" applyAlignment="1" applyProtection="1">
      <alignment horizontal="left"/>
    </xf>
    <xf numFmtId="0" fontId="19" fillId="12" borderId="7" xfId="0" applyFont="1" applyFill="1" applyBorder="1" applyAlignment="1">
      <alignment horizontal="left"/>
    </xf>
    <xf numFmtId="0" fontId="28" fillId="15" borderId="7" xfId="0" applyFont="1" applyFill="1" applyBorder="1" applyAlignment="1" applyProtection="1">
      <alignment horizontal="right" vertical="center"/>
    </xf>
    <xf numFmtId="0" fontId="20" fillId="14" borderId="7" xfId="0" applyFont="1" applyFill="1" applyBorder="1" applyAlignment="1" applyProtection="1">
      <alignment horizontal="center" vertical="center" wrapText="1"/>
    </xf>
    <xf numFmtId="0" fontId="28" fillId="0" borderId="7" xfId="0" applyFont="1" applyFill="1" applyBorder="1" applyAlignment="1" applyProtection="1">
      <alignment horizontal="left" wrapText="1"/>
    </xf>
    <xf numFmtId="0" fontId="27" fillId="0" borderId="7" xfId="0" applyFont="1" applyFill="1" applyBorder="1" applyAlignment="1" applyProtection="1">
      <alignment horizontal="left" wrapText="1"/>
    </xf>
    <xf numFmtId="0" fontId="27" fillId="0" borderId="7" xfId="0" applyFont="1" applyFill="1" applyBorder="1" applyAlignment="1" applyProtection="1">
      <alignment horizontal="left"/>
    </xf>
    <xf numFmtId="9" fontId="28" fillId="0" borderId="7" xfId="0" applyNumberFormat="1" applyFont="1" applyFill="1" applyBorder="1" applyAlignment="1" applyProtection="1">
      <alignment horizontal="center" vertical="center"/>
    </xf>
    <xf numFmtId="0" fontId="28" fillId="0" borderId="7" xfId="0" applyFont="1" applyFill="1" applyBorder="1" applyAlignment="1" applyProtection="1">
      <alignment horizontal="center" vertical="center"/>
    </xf>
    <xf numFmtId="0" fontId="26" fillId="2" borderId="7" xfId="0" applyFont="1" applyFill="1" applyBorder="1" applyAlignment="1" applyProtection="1">
      <alignment horizontal="right" vertical="center"/>
    </xf>
    <xf numFmtId="0" fontId="20" fillId="3" borderId="7" xfId="0" applyFont="1" applyFill="1" applyBorder="1" applyAlignment="1" applyProtection="1">
      <alignment horizontal="center"/>
    </xf>
    <xf numFmtId="0" fontId="20" fillId="7" borderId="7" xfId="0" applyFont="1" applyFill="1" applyBorder="1" applyAlignment="1" applyProtection="1">
      <alignment horizontal="center"/>
    </xf>
    <xf numFmtId="166" fontId="17" fillId="12" borderId="7" xfId="0" applyNumberFormat="1" applyFont="1" applyFill="1" applyBorder="1" applyAlignment="1" applyProtection="1">
      <alignment horizontal="center"/>
      <protection locked="0"/>
    </xf>
    <xf numFmtId="0" fontId="20" fillId="8" borderId="7" xfId="0" applyFont="1" applyFill="1" applyBorder="1" applyAlignment="1" applyProtection="1">
      <alignment horizontal="center"/>
    </xf>
    <xf numFmtId="0" fontId="30" fillId="0" borderId="7" xfId="0" applyFont="1" applyBorder="1" applyAlignment="1" applyProtection="1">
      <alignment horizontal="left"/>
    </xf>
    <xf numFmtId="0" fontId="19" fillId="0" borderId="7" xfId="0" applyFont="1" applyBorder="1" applyAlignment="1" applyProtection="1">
      <alignment horizontal="left"/>
    </xf>
    <xf numFmtId="22" fontId="19" fillId="11" borderId="7" xfId="0" applyNumberFormat="1" applyFont="1" applyFill="1" applyBorder="1" applyAlignment="1" applyProtection="1">
      <alignment horizontal="center"/>
    </xf>
    <xf numFmtId="0" fontId="19" fillId="11" borderId="7" xfId="0" applyFont="1" applyFill="1" applyBorder="1" applyAlignment="1" applyProtection="1">
      <alignment horizontal="center"/>
    </xf>
    <xf numFmtId="0" fontId="19" fillId="12" borderId="7" xfId="0" applyFont="1" applyFill="1" applyBorder="1" applyAlignment="1" applyProtection="1">
      <alignment horizontal="left" vertical="center"/>
    </xf>
    <xf numFmtId="0" fontId="20" fillId="21" borderId="7" xfId="0" applyFont="1" applyFill="1" applyBorder="1" applyAlignment="1" applyProtection="1">
      <alignment horizontal="center"/>
    </xf>
    <xf numFmtId="0" fontId="20" fillId="22" borderId="7" xfId="0" applyFont="1" applyFill="1" applyBorder="1" applyAlignment="1" applyProtection="1">
      <alignment horizontal="center"/>
    </xf>
    <xf numFmtId="0" fontId="19" fillId="22" borderId="7" xfId="0" applyFont="1" applyFill="1" applyBorder="1" applyAlignment="1" applyProtection="1">
      <alignment horizontal="center"/>
    </xf>
    <xf numFmtId="0" fontId="31" fillId="0" borderId="7" xfId="0" applyFont="1" applyBorder="1" applyAlignment="1" applyProtection="1">
      <alignment horizontal="center" vertical="center"/>
    </xf>
    <xf numFmtId="0" fontId="31" fillId="12" borderId="7" xfId="0" applyFont="1" applyFill="1" applyBorder="1" applyAlignment="1" applyProtection="1">
      <alignment horizontal="center" vertical="center"/>
    </xf>
    <xf numFmtId="0" fontId="31" fillId="24" borderId="7" xfId="0" applyFont="1" applyFill="1" applyBorder="1" applyAlignment="1">
      <alignment horizontal="center" vertical="center"/>
    </xf>
    <xf numFmtId="0" fontId="19" fillId="0" borderId="7" xfId="0" applyFont="1" applyBorder="1" applyAlignment="1" applyProtection="1">
      <alignment horizontal="center" vertical="center"/>
    </xf>
    <xf numFmtId="0" fontId="21" fillId="3" borderId="7" xfId="0" applyFont="1" applyFill="1" applyBorder="1" applyAlignment="1" applyProtection="1">
      <alignment horizontal="center"/>
      <protection locked="0"/>
    </xf>
    <xf numFmtId="49" fontId="22" fillId="3" borderId="7" xfId="0" applyNumberFormat="1" applyFont="1" applyFill="1" applyBorder="1" applyAlignment="1" applyProtection="1">
      <alignment horizontal="center"/>
    </xf>
    <xf numFmtId="0" fontId="6" fillId="13" borderId="7" xfId="0" applyFont="1" applyFill="1" applyBorder="1" applyAlignment="1" applyProtection="1">
      <alignment horizontal="center" vertical="center"/>
    </xf>
    <xf numFmtId="0" fontId="26" fillId="15" borderId="7" xfId="0" applyFont="1" applyFill="1" applyBorder="1" applyAlignment="1">
      <alignment horizontal="center"/>
    </xf>
    <xf numFmtId="0" fontId="26" fillId="15" borderId="7" xfId="0" applyFont="1" applyFill="1" applyBorder="1" applyAlignment="1" applyProtection="1">
      <alignment horizontal="right" vertical="center"/>
    </xf>
    <xf numFmtId="0" fontId="49" fillId="4" borderId="7" xfId="0" applyFont="1" applyFill="1" applyBorder="1" applyAlignment="1" applyProtection="1">
      <alignment horizontal="left"/>
    </xf>
    <xf numFmtId="9" fontId="26" fillId="0" borderId="7" xfId="0" applyNumberFormat="1" applyFont="1" applyFill="1" applyBorder="1" applyAlignment="1" applyProtection="1">
      <alignment horizontal="right" vertical="center"/>
    </xf>
    <xf numFmtId="0" fontId="26" fillId="0" borderId="7" xfId="0" applyFont="1" applyBorder="1" applyAlignment="1" applyProtection="1">
      <alignment horizontal="left" vertical="center"/>
    </xf>
    <xf numFmtId="0" fontId="26" fillId="15" borderId="7" xfId="0" applyFont="1" applyFill="1" applyBorder="1" applyAlignment="1">
      <alignment horizontal="center" vertical="center"/>
    </xf>
    <xf numFmtId="44" fontId="31" fillId="0" borderId="7" xfId="0" applyNumberFormat="1" applyFont="1" applyFill="1" applyBorder="1" applyAlignment="1" applyProtection="1">
      <alignment horizontal="center" vertical="center"/>
    </xf>
    <xf numFmtId="174" fontId="32" fillId="0" borderId="7" xfId="1" applyNumberFormat="1" applyFont="1" applyFill="1" applyBorder="1" applyAlignment="1" applyProtection="1">
      <alignment horizontal="right" vertical="center"/>
      <protection locked="0"/>
    </xf>
    <xf numFmtId="174" fontId="19" fillId="0" borderId="7" xfId="0" applyNumberFormat="1" applyFont="1" applyFill="1" applyBorder="1" applyAlignment="1">
      <alignment horizontal="right" vertical="center"/>
    </xf>
    <xf numFmtId="0" fontId="26" fillId="6" borderId="7" xfId="0" applyFont="1" applyFill="1" applyBorder="1" applyAlignment="1" applyProtection="1">
      <alignment horizontal="right" vertical="center"/>
    </xf>
    <xf numFmtId="0" fontId="20" fillId="17" borderId="7" xfId="0" applyFont="1" applyFill="1" applyBorder="1" applyAlignment="1" applyProtection="1">
      <alignment horizontal="center"/>
    </xf>
    <xf numFmtId="0" fontId="26" fillId="2" borderId="7" xfId="0" applyFont="1" applyFill="1" applyBorder="1" applyAlignment="1">
      <alignment horizontal="center"/>
    </xf>
    <xf numFmtId="0" fontId="31" fillId="0" borderId="7" xfId="0" applyFont="1" applyFill="1" applyBorder="1" applyAlignment="1">
      <alignment horizontal="left"/>
    </xf>
    <xf numFmtId="0" fontId="26" fillId="15" borderId="7" xfId="0" applyFont="1" applyFill="1" applyBorder="1" applyAlignment="1">
      <alignment horizontal="left" vertical="center"/>
    </xf>
    <xf numFmtId="0" fontId="20" fillId="16" borderId="7" xfId="0" applyFont="1" applyFill="1" applyBorder="1" applyAlignment="1" applyProtection="1">
      <alignment horizontal="right"/>
    </xf>
    <xf numFmtId="0" fontId="59" fillId="6" borderId="7" xfId="0" applyFont="1" applyFill="1" applyBorder="1" applyAlignment="1" applyProtection="1">
      <alignment horizontal="center"/>
    </xf>
    <xf numFmtId="0" fontId="11" fillId="15" borderId="3" xfId="0" applyFont="1" applyFill="1" applyBorder="1" applyAlignment="1" applyProtection="1">
      <alignment horizontal="center"/>
      <protection locked="0"/>
    </xf>
    <xf numFmtId="0" fontId="11" fillId="15" borderId="7" xfId="0" applyFont="1" applyFill="1" applyBorder="1" applyAlignment="1" applyProtection="1">
      <alignment horizontal="center"/>
      <protection locked="0"/>
    </xf>
    <xf numFmtId="0" fontId="22" fillId="24" borderId="7" xfId="0" applyFont="1" applyFill="1" applyBorder="1" applyAlignment="1" applyProtection="1">
      <alignment horizontal="center" wrapText="1"/>
      <protection locked="0"/>
    </xf>
    <xf numFmtId="0" fontId="38" fillId="0" borderId="7" xfId="0" applyFont="1" applyFill="1" applyBorder="1" applyAlignment="1" applyProtection="1">
      <alignment horizontal="left" vertical="center"/>
    </xf>
    <xf numFmtId="0" fontId="26" fillId="0" borderId="7" xfId="0" applyFont="1" applyFill="1" applyBorder="1" applyAlignment="1" applyProtection="1">
      <alignment horizontal="left" vertical="center" wrapText="1"/>
    </xf>
    <xf numFmtId="0" fontId="19" fillId="0" borderId="7" xfId="0" applyFont="1" applyFill="1" applyBorder="1" applyAlignment="1" applyProtection="1">
      <alignment horizontal="left" vertical="center" wrapText="1"/>
    </xf>
    <xf numFmtId="10" fontId="20" fillId="15" borderId="7" xfId="0" applyNumberFormat="1" applyFont="1" applyFill="1" applyBorder="1" applyAlignment="1" applyProtection="1">
      <alignment horizontal="center" vertical="center"/>
    </xf>
    <xf numFmtId="0" fontId="19" fillId="15" borderId="7" xfId="0" applyFont="1" applyFill="1" applyBorder="1" applyAlignment="1">
      <alignment horizontal="center" vertical="center"/>
    </xf>
    <xf numFmtId="0" fontId="28" fillId="15" borderId="7" xfId="0" applyFont="1" applyFill="1" applyBorder="1" applyAlignment="1" applyProtection="1">
      <alignment horizontal="right" vertical="center" wrapText="1"/>
    </xf>
    <xf numFmtId="0" fontId="42" fillId="4" borderId="7" xfId="0" applyFont="1" applyFill="1" applyBorder="1" applyAlignment="1" applyProtection="1">
      <alignment horizontal="left" vertical="center"/>
    </xf>
    <xf numFmtId="0" fontId="28" fillId="6" borderId="7" xfId="0" applyFont="1" applyFill="1" applyBorder="1" applyAlignment="1">
      <alignment horizontal="center" wrapText="1"/>
    </xf>
    <xf numFmtId="0" fontId="26" fillId="15" borderId="7" xfId="0" applyFont="1" applyFill="1" applyBorder="1" applyAlignment="1">
      <alignment horizontal="center" vertical="center" wrapText="1"/>
    </xf>
    <xf numFmtId="0" fontId="42" fillId="4" borderId="7" xfId="0" applyFont="1" applyFill="1" applyBorder="1" applyAlignment="1" applyProtection="1">
      <alignment horizontal="left" vertical="center" wrapText="1"/>
    </xf>
    <xf numFmtId="0" fontId="6" fillId="15" borderId="7" xfId="0" applyFont="1" applyFill="1" applyBorder="1" applyAlignment="1" applyProtection="1">
      <alignment horizontal="center" vertical="center"/>
    </xf>
    <xf numFmtId="0" fontId="26" fillId="0" borderId="7" xfId="0" applyFont="1" applyBorder="1" applyAlignment="1" applyProtection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0" fillId="5" borderId="7" xfId="0" applyFont="1" applyFill="1" applyBorder="1" applyAlignment="1" applyProtection="1">
      <alignment horizontal="right"/>
    </xf>
    <xf numFmtId="0" fontId="26" fillId="2" borderId="7" xfId="0" applyFont="1" applyFill="1" applyBorder="1" applyAlignment="1">
      <alignment horizontal="center" vertical="center"/>
    </xf>
    <xf numFmtId="0" fontId="20" fillId="14" borderId="7" xfId="0" applyFont="1" applyFill="1" applyBorder="1" applyAlignment="1" applyProtection="1">
      <alignment horizontal="center" vertical="center"/>
    </xf>
    <xf numFmtId="0" fontId="31" fillId="0" borderId="7" xfId="0" applyFont="1" applyBorder="1" applyAlignment="1" applyProtection="1">
      <alignment horizontal="left" vertical="center" wrapText="1"/>
    </xf>
    <xf numFmtId="0" fontId="20" fillId="13" borderId="7" xfId="0" applyFont="1" applyFill="1" applyBorder="1" applyAlignment="1" applyProtection="1">
      <alignment horizontal="center" vertical="center"/>
    </xf>
    <xf numFmtId="0" fontId="6" fillId="15" borderId="7" xfId="0" applyFont="1" applyFill="1" applyBorder="1" applyAlignment="1" applyProtection="1">
      <alignment horizontal="center" vertical="center" wrapText="1"/>
    </xf>
    <xf numFmtId="0" fontId="22" fillId="23" borderId="7" xfId="0" applyFont="1" applyFill="1" applyBorder="1" applyAlignment="1" applyProtection="1">
      <alignment horizontal="center" wrapText="1"/>
      <protection locked="0"/>
    </xf>
    <xf numFmtId="0" fontId="19" fillId="0" borderId="7" xfId="0" applyFont="1" applyBorder="1" applyAlignment="1" applyProtection="1">
      <alignment horizontal="left" vertical="center" wrapText="1"/>
    </xf>
    <xf numFmtId="0" fontId="38" fillId="0" borderId="7" xfId="0" applyFont="1" applyBorder="1" applyAlignment="1" applyProtection="1">
      <alignment horizontal="left" vertical="center"/>
    </xf>
    <xf numFmtId="0" fontId="26" fillId="0" borderId="7" xfId="0" applyFont="1" applyBorder="1" applyAlignment="1" applyProtection="1">
      <alignment horizontal="left" vertical="center" wrapText="1"/>
    </xf>
    <xf numFmtId="0" fontId="45" fillId="4" borderId="7" xfId="0" applyFont="1" applyFill="1" applyBorder="1" applyAlignment="1" applyProtection="1">
      <alignment horizontal="left"/>
    </xf>
    <xf numFmtId="165" fontId="32" fillId="0" borderId="7" xfId="1" applyNumberFormat="1" applyFont="1" applyFill="1" applyBorder="1" applyAlignment="1" applyProtection="1">
      <alignment horizontal="right" vertical="center"/>
      <protection locked="0"/>
    </xf>
    <xf numFmtId="165" fontId="19" fillId="0" borderId="7" xfId="0" applyNumberFormat="1" applyFont="1" applyFill="1" applyBorder="1" applyAlignment="1">
      <alignment horizontal="right" vertical="center"/>
    </xf>
    <xf numFmtId="165" fontId="2" fillId="24" borderId="7" xfId="2" applyNumberFormat="1" applyFill="1" applyBorder="1" applyAlignment="1" applyProtection="1">
      <alignment horizontal="right" vertical="center"/>
    </xf>
    <xf numFmtId="165" fontId="2" fillId="24" borderId="7" xfId="2" applyNumberFormat="1" applyFill="1" applyBorder="1" applyAlignment="1">
      <alignment horizontal="right" vertical="center"/>
    </xf>
    <xf numFmtId="0" fontId="26" fillId="10" borderId="7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 applyProtection="1">
      <alignment horizontal="center" vertical="center" wrapText="1"/>
    </xf>
    <xf numFmtId="0" fontId="61" fillId="0" borderId="7" xfId="0" applyFont="1" applyFill="1" applyBorder="1" applyAlignment="1" applyProtection="1">
      <alignment horizontal="left" vertical="center" wrapText="1"/>
    </xf>
    <xf numFmtId="0" fontId="60" fillId="0" borderId="7" xfId="0" applyFont="1" applyFill="1" applyBorder="1" applyAlignment="1" applyProtection="1">
      <alignment horizontal="left" vertical="center" wrapText="1"/>
    </xf>
    <xf numFmtId="0" fontId="31" fillId="23" borderId="7" xfId="0" applyFont="1" applyFill="1" applyBorder="1" applyAlignment="1">
      <alignment horizontal="center" vertical="center"/>
    </xf>
    <xf numFmtId="17" fontId="22" fillId="3" borderId="7" xfId="0" applyNumberFormat="1" applyFont="1" applyFill="1" applyBorder="1" applyAlignment="1" applyProtection="1">
      <alignment horizontal="center"/>
    </xf>
    <xf numFmtId="0" fontId="60" fillId="0" borderId="7" xfId="0" applyFont="1" applyFill="1" applyBorder="1" applyAlignment="1" applyProtection="1">
      <alignment horizontal="left" wrapText="1"/>
    </xf>
    <xf numFmtId="0" fontId="40" fillId="12" borderId="7" xfId="0" applyNumberFormat="1" applyFont="1" applyFill="1" applyBorder="1" applyAlignment="1" applyProtection="1">
      <alignment horizontal="center" vertical="center" wrapText="1"/>
      <protection locked="0"/>
    </xf>
    <xf numFmtId="0" fontId="30" fillId="12" borderId="7" xfId="0" applyNumberFormat="1" applyFont="1" applyFill="1" applyBorder="1" applyAlignment="1">
      <alignment vertical="center"/>
    </xf>
    <xf numFmtId="0" fontId="51" fillId="6" borderId="7" xfId="15" applyFont="1" applyFill="1" applyBorder="1" applyAlignment="1" applyProtection="1">
      <alignment horizontal="center"/>
    </xf>
    <xf numFmtId="0" fontId="51" fillId="2" borderId="7" xfId="15" applyFont="1" applyFill="1" applyBorder="1" applyAlignment="1" applyProtection="1">
      <alignment horizontal="center" wrapText="1"/>
    </xf>
    <xf numFmtId="0" fontId="11" fillId="0" borderId="7" xfId="15" applyFont="1" applyFill="1" applyBorder="1" applyAlignment="1" applyProtection="1">
      <alignment horizontal="center" vertical="center"/>
    </xf>
    <xf numFmtId="0" fontId="11" fillId="0" borderId="7" xfId="15" applyFont="1" applyFill="1" applyBorder="1" applyAlignment="1" applyProtection="1">
      <alignment horizontal="center" vertical="center" wrapText="1"/>
    </xf>
    <xf numFmtId="0" fontId="11" fillId="0" borderId="7" xfId="15" applyFont="1" applyBorder="1" applyAlignment="1" applyProtection="1">
      <alignment horizontal="center" vertical="center"/>
    </xf>
    <xf numFmtId="0" fontId="11" fillId="0" borderId="7" xfId="15" applyFont="1" applyBorder="1" applyAlignment="1" applyProtection="1">
      <alignment horizontal="center" vertical="center" wrapText="1"/>
    </xf>
    <xf numFmtId="0" fontId="11" fillId="18" borderId="7" xfId="15" applyFont="1" applyFill="1" applyBorder="1" applyAlignment="1" applyProtection="1">
      <alignment horizontal="right" vertical="center"/>
    </xf>
    <xf numFmtId="0" fontId="50" fillId="0" borderId="8" xfId="15" applyFont="1" applyFill="1" applyBorder="1" applyAlignment="1" applyProtection="1">
      <alignment horizontal="center" vertical="center"/>
    </xf>
    <xf numFmtId="0" fontId="18" fillId="0" borderId="7" xfId="15" applyNumberFormat="1" applyFont="1" applyFill="1" applyBorder="1" applyAlignment="1" applyProtection="1">
      <alignment horizontal="center" vertical="center"/>
    </xf>
    <xf numFmtId="0" fontId="54" fillId="19" borderId="7" xfId="15" applyFont="1" applyFill="1" applyBorder="1" applyAlignment="1" applyProtection="1">
      <alignment horizontal="center"/>
    </xf>
    <xf numFmtId="0" fontId="11" fillId="19" borderId="7" xfId="15" applyFont="1" applyFill="1" applyBorder="1" applyAlignment="1" applyProtection="1">
      <alignment horizontal="right" vertical="center"/>
    </xf>
    <xf numFmtId="0" fontId="0" fillId="0" borderId="8" xfId="15" applyFont="1" applyBorder="1" applyAlignment="1" applyProtection="1">
      <alignment horizontal="center" vertical="center"/>
    </xf>
    <xf numFmtId="0" fontId="54" fillId="19" borderId="7" xfId="15" applyFont="1" applyFill="1" applyBorder="1" applyAlignment="1" applyProtection="1">
      <alignment horizontal="center" vertical="center"/>
    </xf>
    <xf numFmtId="0" fontId="53" fillId="0" borderId="0" xfId="15" applyFont="1" applyBorder="1" applyAlignment="1">
      <alignment horizontal="left" vertical="center"/>
    </xf>
    <xf numFmtId="0" fontId="18" fillId="0" borderId="7" xfId="15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1" fillId="0" borderId="0" xfId="0" applyFont="1" applyAlignment="1">
      <alignment horizontal="left" vertical="center" wrapText="1"/>
    </xf>
    <xf numFmtId="0" fontId="61" fillId="0" borderId="0" xfId="0" applyFont="1" applyAlignment="1">
      <alignment horizontal="left" wrapText="1"/>
    </xf>
    <xf numFmtId="0" fontId="61" fillId="0" borderId="0" xfId="0" applyFont="1" applyAlignment="1">
      <alignment horizontal="left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center"/>
    </xf>
    <xf numFmtId="0" fontId="60" fillId="0" borderId="0" xfId="0" applyFont="1" applyAlignment="1">
      <alignment horizontal="left"/>
    </xf>
    <xf numFmtId="173" fontId="27" fillId="0" borderId="2" xfId="2" applyNumberFormat="1" applyFont="1" applyBorder="1" applyAlignment="1">
      <alignment horizontal="center" vertical="center"/>
    </xf>
    <xf numFmtId="173" fontId="27" fillId="0" borderId="3" xfId="2" applyNumberFormat="1" applyFont="1" applyBorder="1" applyAlignment="1">
      <alignment horizontal="center" vertical="center"/>
    </xf>
    <xf numFmtId="0" fontId="61" fillId="0" borderId="7" xfId="0" applyFont="1" applyBorder="1" applyAlignment="1">
      <alignment horizontal="center" vertical="center"/>
    </xf>
    <xf numFmtId="0" fontId="66" fillId="15" borderId="7" xfId="0" applyFont="1" applyFill="1" applyBorder="1" applyAlignment="1">
      <alignment horizontal="center" vertical="center"/>
    </xf>
    <xf numFmtId="0" fontId="60" fillId="15" borderId="7" xfId="0" applyFont="1" applyFill="1" applyBorder="1" applyAlignment="1">
      <alignment horizontal="center" vertical="center"/>
    </xf>
    <xf numFmtId="0" fontId="60" fillId="3" borderId="7" xfId="0" applyFont="1" applyFill="1" applyBorder="1" applyAlignment="1">
      <alignment horizontal="center"/>
    </xf>
    <xf numFmtId="0" fontId="60" fillId="0" borderId="7" xfId="0" applyFont="1" applyBorder="1" applyAlignment="1">
      <alignment horizontal="center"/>
    </xf>
    <xf numFmtId="0" fontId="60" fillId="2" borderId="6" xfId="0" applyFont="1" applyFill="1" applyBorder="1" applyAlignment="1">
      <alignment horizontal="center" vertical="center" wrapText="1"/>
    </xf>
    <xf numFmtId="173" fontId="60" fillId="15" borderId="7" xfId="2" applyNumberFormat="1" applyFont="1" applyFill="1" applyBorder="1" applyAlignment="1">
      <alignment horizontal="center" vertical="center"/>
    </xf>
    <xf numFmtId="0" fontId="60" fillId="6" borderId="7" xfId="0" applyFont="1" applyFill="1" applyBorder="1" applyAlignment="1">
      <alignment horizontal="center" vertical="center"/>
    </xf>
    <xf numFmtId="0" fontId="60" fillId="0" borderId="7" xfId="0" applyFont="1" applyFill="1" applyBorder="1" applyAlignment="1">
      <alignment horizontal="center" vertical="center" wrapText="1"/>
    </xf>
    <xf numFmtId="0" fontId="60" fillId="0" borderId="7" xfId="0" applyFont="1" applyFill="1" applyBorder="1" applyAlignment="1">
      <alignment horizontal="center" vertical="center"/>
    </xf>
    <xf numFmtId="0" fontId="61" fillId="0" borderId="7" xfId="0" applyFont="1" applyFill="1" applyBorder="1" applyAlignment="1">
      <alignment horizontal="center" vertical="center" wrapText="1"/>
    </xf>
    <xf numFmtId="0" fontId="66" fillId="15" borderId="7" xfId="0" applyFont="1" applyFill="1" applyBorder="1" applyAlignment="1">
      <alignment horizontal="center" vertical="center" wrapText="1"/>
    </xf>
    <xf numFmtId="0" fontId="60" fillId="6" borderId="7" xfId="0" applyFont="1" applyFill="1" applyBorder="1" applyAlignment="1">
      <alignment horizontal="center"/>
    </xf>
    <xf numFmtId="0" fontId="67" fillId="0" borderId="5" xfId="0" applyFont="1" applyBorder="1" applyAlignment="1">
      <alignment horizontal="center" vertical="center"/>
    </xf>
    <xf numFmtId="0" fontId="67" fillId="0" borderId="3" xfId="0" applyFont="1" applyBorder="1" applyAlignment="1">
      <alignment horizontal="center" vertical="center"/>
    </xf>
    <xf numFmtId="0" fontId="60" fillId="15" borderId="7" xfId="0" applyFont="1" applyFill="1" applyBorder="1" applyAlignment="1">
      <alignment horizontal="center" vertical="center" wrapText="1"/>
    </xf>
    <xf numFmtId="0" fontId="61" fillId="15" borderId="7" xfId="0" applyFont="1" applyFill="1" applyBorder="1" applyAlignment="1">
      <alignment horizontal="center" vertical="center" wrapText="1"/>
    </xf>
    <xf numFmtId="0" fontId="60" fillId="0" borderId="7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173" fontId="61" fillId="0" borderId="7" xfId="2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11" fillId="19" borderId="7" xfId="0" applyFont="1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wrapText="1"/>
    </xf>
    <xf numFmtId="0" fontId="0" fillId="0" borderId="7" xfId="0" applyFont="1" applyBorder="1" applyAlignment="1">
      <alignment vertical="center" wrapText="1"/>
    </xf>
    <xf numFmtId="0" fontId="0" fillId="0" borderId="7" xfId="0" applyFont="1" applyFill="1" applyBorder="1" applyAlignment="1">
      <alignment wrapText="1"/>
    </xf>
    <xf numFmtId="0" fontId="11" fillId="19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left" vertical="center" wrapText="1"/>
    </xf>
    <xf numFmtId="0" fontId="51" fillId="19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center"/>
    </xf>
  </cellXfs>
  <cellStyles count="17">
    <cellStyle name="Excel Built-in Comma" xfId="6" xr:uid="{00000000-0005-0000-0000-000000000000}"/>
    <cellStyle name="Excel Built-in Currency" xfId="7" xr:uid="{00000000-0005-0000-0000-000001000000}"/>
    <cellStyle name="Excel Built-in Normal" xfId="8" xr:uid="{00000000-0005-0000-0000-000002000000}"/>
    <cellStyle name="Excel Built-in Percent" xfId="9" xr:uid="{00000000-0005-0000-0000-000003000000}"/>
    <cellStyle name="Heading" xfId="10" xr:uid="{00000000-0005-0000-0000-000004000000}"/>
    <cellStyle name="Heading1" xfId="11" xr:uid="{00000000-0005-0000-0000-000005000000}"/>
    <cellStyle name="Moeda" xfId="2" builtinId="4"/>
    <cellStyle name="Moeda 3" xfId="16" xr:uid="{00000000-0005-0000-0000-000007000000}"/>
    <cellStyle name="Normal" xfId="0" builtinId="0"/>
    <cellStyle name="Normal 2" xfId="5" xr:uid="{00000000-0005-0000-0000-000009000000}"/>
    <cellStyle name="Normal 3" xfId="15" xr:uid="{00000000-0005-0000-0000-00000A000000}"/>
    <cellStyle name="Normal 5" xfId="4" xr:uid="{00000000-0005-0000-0000-00000B000000}"/>
    <cellStyle name="Normal 5 2" xfId="12" xr:uid="{00000000-0005-0000-0000-00000C000000}"/>
    <cellStyle name="Porcentagem" xfId="3" builtinId="5"/>
    <cellStyle name="Result" xfId="13" xr:uid="{00000000-0005-0000-0000-00000E000000}"/>
    <cellStyle name="Result2" xfId="14" xr:uid="{00000000-0005-0000-0000-00000F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770840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58986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4685115" y="153034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55965</xdr:colOff>
      <xdr:row>7</xdr:row>
      <xdr:rowOff>25395</xdr:rowOff>
    </xdr:from>
    <xdr:to>
      <xdr:col>4</xdr:col>
      <xdr:colOff>621810</xdr:colOff>
      <xdr:row>7</xdr:row>
      <xdr:rowOff>148875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5218515" y="1168395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46440</xdr:colOff>
      <xdr:row>7</xdr:row>
      <xdr:rowOff>34920</xdr:rowOff>
    </xdr:from>
    <xdr:to>
      <xdr:col>4</xdr:col>
      <xdr:colOff>612285</xdr:colOff>
      <xdr:row>7</xdr:row>
      <xdr:rowOff>158400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08990" y="1177920"/>
          <a:ext cx="565845" cy="123480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  <xdr:twoCellAnchor editAs="oneCell">
    <xdr:from>
      <xdr:col>4</xdr:col>
      <xdr:colOff>36916</xdr:colOff>
      <xdr:row>6</xdr:row>
      <xdr:rowOff>180975</xdr:rowOff>
    </xdr:from>
    <xdr:to>
      <xdr:col>4</xdr:col>
      <xdr:colOff>657226</xdr:colOff>
      <xdr:row>7</xdr:row>
      <xdr:rowOff>190499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 flipV="1">
          <a:off x="5008966" y="1333500"/>
          <a:ext cx="620310" cy="200024"/>
        </a:xfrm>
        <a:prstGeom prst="rightArrow">
          <a:avLst>
            <a:gd name="adj1" fmla="val 50000"/>
            <a:gd name="adj2" fmla="val 50000"/>
          </a:avLst>
        </a:prstGeom>
        <a:solidFill>
          <a:srgbClr val="0070C0"/>
        </a:solidFill>
        <a:ln w="25560">
          <a:solidFill>
            <a:srgbClr val="3A5F8B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81"/>
  <sheetViews>
    <sheetView topLeftCell="A142" zoomScaleNormal="100" workbookViewId="0">
      <selection activeCell="J178" sqref="J178"/>
    </sheetView>
  </sheetViews>
  <sheetFormatPr defaultColWidth="22" defaultRowHeight="12.75"/>
  <cols>
    <col min="1" max="1" width="19.85546875" style="7" customWidth="1"/>
    <col min="2" max="2" width="18.28515625" style="7" customWidth="1"/>
    <col min="3" max="3" width="24.7109375" style="7" customWidth="1"/>
    <col min="4" max="4" width="17" style="7" customWidth="1"/>
    <col min="5" max="5" width="15" style="7" customWidth="1"/>
    <col min="6" max="6" width="19.28515625" style="7" customWidth="1"/>
    <col min="7" max="7" width="21.7109375" style="7" customWidth="1"/>
    <col min="8" max="8" width="11.42578125" style="7" customWidth="1"/>
    <col min="9" max="9" width="11.140625" style="7" customWidth="1"/>
    <col min="10" max="1025" width="22" style="7"/>
    <col min="1026" max="16384" width="22" style="3"/>
  </cols>
  <sheetData>
    <row r="1" spans="1:9" s="3" customFormat="1">
      <c r="A1" s="326" t="s">
        <v>36</v>
      </c>
      <c r="B1" s="326"/>
      <c r="C1" s="326"/>
      <c r="D1" s="326"/>
      <c r="E1" s="326"/>
      <c r="F1" s="326"/>
      <c r="G1" s="326"/>
    </row>
    <row r="2" spans="1:9" s="3" customFormat="1">
      <c r="A2" s="327" t="s">
        <v>0</v>
      </c>
      <c r="B2" s="327"/>
      <c r="C2" s="327"/>
      <c r="D2" s="327"/>
      <c r="E2" s="327"/>
      <c r="F2" s="327"/>
      <c r="G2" s="327"/>
    </row>
    <row r="3" spans="1:9" s="3" customFormat="1">
      <c r="A3" s="130" t="s">
        <v>1</v>
      </c>
      <c r="B3" s="342" t="s">
        <v>350</v>
      </c>
      <c r="C3" s="342"/>
      <c r="D3" s="342"/>
      <c r="E3" s="131" t="s">
        <v>2</v>
      </c>
      <c r="F3" s="343" t="s">
        <v>351</v>
      </c>
      <c r="G3" s="343"/>
    </row>
    <row r="4" spans="1:9" s="3" customFormat="1">
      <c r="A4" s="130" t="s">
        <v>3</v>
      </c>
      <c r="B4" s="328">
        <f ca="1">NOW()</f>
        <v>44348.427309837964</v>
      </c>
      <c r="C4" s="328"/>
      <c r="D4" s="328"/>
      <c r="E4" s="328"/>
      <c r="F4" s="328"/>
      <c r="G4" s="328"/>
    </row>
    <row r="5" spans="1:9" s="3" customFormat="1">
      <c r="A5" s="329" t="s">
        <v>4</v>
      </c>
      <c r="B5" s="329"/>
      <c r="C5" s="329"/>
      <c r="D5" s="329"/>
      <c r="E5" s="329"/>
      <c r="F5" s="329"/>
      <c r="G5" s="329"/>
      <c r="H5" s="4"/>
    </row>
    <row r="6" spans="1:9" s="3" customFormat="1">
      <c r="A6" s="312" t="s">
        <v>5</v>
      </c>
      <c r="B6" s="312"/>
      <c r="C6" s="307" t="s">
        <v>319</v>
      </c>
      <c r="D6" s="307"/>
      <c r="E6" s="307"/>
      <c r="F6" s="307"/>
      <c r="G6" s="307"/>
      <c r="H6" s="5"/>
    </row>
    <row r="7" spans="1:9" s="3" customFormat="1">
      <c r="A7" s="312" t="s">
        <v>6</v>
      </c>
      <c r="B7" s="312"/>
      <c r="C7" s="307" t="s">
        <v>352</v>
      </c>
      <c r="D7" s="307"/>
      <c r="E7" s="307"/>
      <c r="F7" s="307"/>
      <c r="G7" s="307"/>
      <c r="H7" s="6"/>
    </row>
    <row r="8" spans="1:9" s="3" customFormat="1">
      <c r="A8" s="312" t="s">
        <v>252</v>
      </c>
      <c r="B8" s="312"/>
      <c r="C8" s="312"/>
      <c r="D8" s="177"/>
      <c r="E8" s="363">
        <v>1</v>
      </c>
      <c r="F8" s="363"/>
      <c r="G8" s="178" t="str">
        <f>IF(E8=1,"Lucro Real",IF(E8=2,"Lucro Presumido",IF(E8=3,"SIMPLES-Anexo III",IF(E8=4,"SIMPLES-Anexo IV","RT Inválido"))))</f>
        <v>Lucro Real</v>
      </c>
      <c r="H8" s="6"/>
    </row>
    <row r="9" spans="1:9" s="3" customFormat="1">
      <c r="A9" s="313" t="s">
        <v>7</v>
      </c>
      <c r="B9" s="313"/>
      <c r="C9" s="313"/>
      <c r="D9" s="313"/>
      <c r="E9" s="313"/>
      <c r="F9" s="313"/>
      <c r="G9" s="313"/>
      <c r="H9" s="6"/>
    </row>
    <row r="10" spans="1:9" s="3" customFormat="1">
      <c r="A10" s="179" t="s">
        <v>8</v>
      </c>
      <c r="B10" s="331" t="s">
        <v>9</v>
      </c>
      <c r="C10" s="331"/>
      <c r="D10" s="331"/>
      <c r="E10" s="332">
        <f ca="1">NOW()</f>
        <v>44348.427309837964</v>
      </c>
      <c r="F10" s="333"/>
      <c r="G10" s="333"/>
      <c r="H10" s="6"/>
    </row>
    <row r="11" spans="1:9" s="3" customFormat="1">
      <c r="A11" s="179" t="s">
        <v>10</v>
      </c>
      <c r="B11" s="330" t="s">
        <v>11</v>
      </c>
      <c r="C11" s="330"/>
      <c r="D11" s="330"/>
      <c r="E11" s="314" t="s">
        <v>320</v>
      </c>
      <c r="F11" s="314"/>
      <c r="G11" s="314"/>
    </row>
    <row r="12" spans="1:9" s="3" customFormat="1">
      <c r="A12" s="180" t="s">
        <v>12</v>
      </c>
      <c r="B12" s="308" t="s">
        <v>67</v>
      </c>
      <c r="C12" s="309"/>
      <c r="D12" s="309"/>
      <c r="E12" s="309"/>
      <c r="F12" s="310" t="s">
        <v>247</v>
      </c>
      <c r="G12" s="311"/>
    </row>
    <row r="13" spans="1:9" s="3" customFormat="1">
      <c r="A13" s="179" t="s">
        <v>13</v>
      </c>
      <c r="B13" s="316" t="s">
        <v>14</v>
      </c>
      <c r="C13" s="316"/>
      <c r="D13" s="316"/>
      <c r="E13" s="316"/>
      <c r="F13" s="317"/>
      <c r="G13" s="249">
        <v>30</v>
      </c>
      <c r="H13" s="31"/>
      <c r="I13" s="31"/>
    </row>
    <row r="14" spans="1:9" s="3" customFormat="1">
      <c r="A14" s="335" t="s">
        <v>274</v>
      </c>
      <c r="B14" s="335"/>
      <c r="C14" s="335"/>
      <c r="D14" s="335"/>
      <c r="E14" s="335"/>
      <c r="F14" s="335"/>
      <c r="G14" s="335"/>
      <c r="H14" s="31"/>
      <c r="I14" s="31"/>
    </row>
    <row r="15" spans="1:9" s="3" customFormat="1">
      <c r="A15" s="336" t="s">
        <v>275</v>
      </c>
      <c r="B15" s="336"/>
      <c r="C15" s="336"/>
      <c r="D15" s="337" t="s">
        <v>276</v>
      </c>
      <c r="E15" s="337"/>
      <c r="F15" s="337" t="s">
        <v>277</v>
      </c>
      <c r="G15" s="337"/>
      <c r="H15" s="31"/>
      <c r="I15" s="31"/>
    </row>
    <row r="16" spans="1:9" s="3" customFormat="1">
      <c r="A16" s="338" t="s">
        <v>331</v>
      </c>
      <c r="B16" s="338"/>
      <c r="C16" s="338"/>
      <c r="D16" s="339" t="s">
        <v>278</v>
      </c>
      <c r="E16" s="339"/>
      <c r="F16" s="340">
        <v>2</v>
      </c>
      <c r="G16" s="340"/>
      <c r="H16" s="31"/>
      <c r="I16" s="31"/>
    </row>
    <row r="17" spans="1:1025">
      <c r="A17" s="338"/>
      <c r="B17" s="338"/>
      <c r="C17" s="338"/>
      <c r="D17" s="339"/>
      <c r="E17" s="339"/>
      <c r="F17" s="340"/>
      <c r="G17" s="34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</row>
    <row r="18" spans="1:1025" ht="12" customHeight="1">
      <c r="A18" s="315"/>
      <c r="B18" s="315"/>
      <c r="C18" s="315"/>
      <c r="D18" s="315"/>
      <c r="E18" s="315"/>
      <c r="F18" s="315"/>
      <c r="G18" s="315"/>
      <c r="H18" s="3"/>
    </row>
    <row r="19" spans="1:1025" ht="15.75">
      <c r="A19" s="303" t="s">
        <v>286</v>
      </c>
      <c r="B19" s="303"/>
      <c r="C19" s="303"/>
      <c r="D19" s="303"/>
      <c r="E19" s="303"/>
      <c r="F19" s="303"/>
      <c r="G19" s="303"/>
      <c r="H19" s="3"/>
    </row>
    <row r="20" spans="1:1025">
      <c r="A20" s="327" t="s">
        <v>285</v>
      </c>
      <c r="B20" s="327"/>
      <c r="C20" s="327"/>
      <c r="D20" s="327"/>
      <c r="E20" s="327"/>
      <c r="F20" s="327"/>
      <c r="G20" s="327"/>
      <c r="H20" s="3"/>
    </row>
    <row r="21" spans="1:1025" ht="18" customHeight="1">
      <c r="A21" s="341" t="s">
        <v>287</v>
      </c>
      <c r="B21" s="341"/>
      <c r="C21" s="341"/>
      <c r="D21" s="341"/>
      <c r="E21" s="341"/>
      <c r="F21" s="341"/>
      <c r="G21" s="341"/>
      <c r="H21" s="3"/>
    </row>
    <row r="22" spans="1:1025" ht="54" customHeight="1">
      <c r="A22" s="49">
        <v>1</v>
      </c>
      <c r="B22" s="263" t="s">
        <v>255</v>
      </c>
      <c r="C22" s="263"/>
      <c r="D22" s="263"/>
      <c r="E22" s="263"/>
      <c r="F22" s="293"/>
      <c r="G22" s="182" t="s">
        <v>335</v>
      </c>
      <c r="H22" s="3"/>
    </row>
    <row r="23" spans="1:1025" ht="16.5" customHeight="1">
      <c r="A23" s="49">
        <v>2</v>
      </c>
      <c r="B23" s="334" t="s">
        <v>53</v>
      </c>
      <c r="C23" s="334"/>
      <c r="D23" s="334"/>
      <c r="E23" s="334"/>
      <c r="F23" s="317"/>
      <c r="G23" s="183" t="s">
        <v>66</v>
      </c>
      <c r="H23" s="3"/>
      <c r="J23" s="8"/>
    </row>
    <row r="24" spans="1:1025" ht="16.5" customHeight="1">
      <c r="A24" s="49">
        <v>3</v>
      </c>
      <c r="B24" s="263" t="s">
        <v>322</v>
      </c>
      <c r="C24" s="263"/>
      <c r="D24" s="263"/>
      <c r="E24" s="263"/>
      <c r="F24" s="263"/>
      <c r="G24" s="184">
        <v>1500.4</v>
      </c>
      <c r="H24" s="3"/>
      <c r="I24" s="8"/>
      <c r="J24" s="8"/>
    </row>
    <row r="25" spans="1:1025" ht="16.5" customHeight="1">
      <c r="A25" s="49">
        <v>4</v>
      </c>
      <c r="B25" s="261" t="s">
        <v>15</v>
      </c>
      <c r="C25" s="261"/>
      <c r="D25" s="261"/>
      <c r="E25" s="261"/>
      <c r="F25" s="270"/>
      <c r="G25" s="118" t="s">
        <v>70</v>
      </c>
      <c r="H25" s="3"/>
    </row>
    <row r="26" spans="1:1025" ht="16.5" customHeight="1">
      <c r="A26" s="49">
        <v>5</v>
      </c>
      <c r="B26" s="261" t="s">
        <v>16</v>
      </c>
      <c r="C26" s="261"/>
      <c r="D26" s="261"/>
      <c r="E26" s="261"/>
      <c r="F26" s="270"/>
      <c r="G26" s="185" t="s">
        <v>71</v>
      </c>
      <c r="H26" s="3"/>
    </row>
    <row r="27" spans="1:1025" ht="16.5" customHeight="1">
      <c r="A27" s="110">
        <v>6</v>
      </c>
      <c r="B27" s="295" t="s">
        <v>75</v>
      </c>
      <c r="C27" s="295"/>
      <c r="D27" s="295"/>
      <c r="E27" s="295"/>
      <c r="F27" s="295"/>
      <c r="G27" s="119">
        <f>G24/220</f>
        <v>6.82</v>
      </c>
      <c r="H27" s="3"/>
    </row>
    <row r="28" spans="1:1025" ht="16.5" customHeight="1">
      <c r="A28" s="110">
        <v>7</v>
      </c>
      <c r="B28" s="295" t="s">
        <v>133</v>
      </c>
      <c r="C28" s="295"/>
      <c r="D28" s="295"/>
      <c r="E28" s="295"/>
      <c r="F28" s="295"/>
      <c r="G28" s="119">
        <f>SUM(G27+G29)</f>
        <v>8.870000000000001</v>
      </c>
      <c r="H28" s="3"/>
    </row>
    <row r="29" spans="1:1025" ht="16.5" customHeight="1">
      <c r="A29" s="110">
        <v>8</v>
      </c>
      <c r="B29" s="295" t="s">
        <v>134</v>
      </c>
      <c r="C29" s="295"/>
      <c r="D29" s="295"/>
      <c r="E29" s="295"/>
      <c r="F29" s="295"/>
      <c r="G29" s="119">
        <f>ROUND(G27*0.3,2)</f>
        <v>2.0499999999999998</v>
      </c>
      <c r="H29" s="3"/>
    </row>
    <row r="30" spans="1:1025" ht="16.5" customHeight="1">
      <c r="A30" s="110">
        <v>9</v>
      </c>
      <c r="B30" s="295" t="s">
        <v>137</v>
      </c>
      <c r="C30" s="295"/>
      <c r="D30" s="295"/>
      <c r="E30" s="295"/>
      <c r="F30" s="295"/>
      <c r="G30" s="119">
        <f>G24*0.3</f>
        <v>450.12</v>
      </c>
      <c r="H30" s="3"/>
    </row>
    <row r="31" spans="1:1025" ht="16.5" customHeight="1">
      <c r="A31" s="40">
        <v>10</v>
      </c>
      <c r="B31" s="259" t="s">
        <v>68</v>
      </c>
      <c r="C31" s="259"/>
      <c r="D31" s="259"/>
      <c r="E31" s="259"/>
      <c r="F31" s="259"/>
      <c r="G31" s="119">
        <f>ROUND(G27*1.5,2)</f>
        <v>10.23</v>
      </c>
      <c r="H31" s="3"/>
    </row>
    <row r="32" spans="1:1025" ht="16.5" customHeight="1">
      <c r="A32" s="40">
        <v>11</v>
      </c>
      <c r="B32" s="259" t="s">
        <v>135</v>
      </c>
      <c r="C32" s="259"/>
      <c r="D32" s="259"/>
      <c r="E32" s="259"/>
      <c r="F32" s="259"/>
      <c r="G32" s="119">
        <f>ROUND(1.3*G27*1.5,2)</f>
        <v>13.3</v>
      </c>
      <c r="H32" s="3"/>
    </row>
    <row r="33" spans="1:1025" ht="16.5" customHeight="1">
      <c r="A33" s="40">
        <v>12</v>
      </c>
      <c r="B33" s="259" t="s">
        <v>231</v>
      </c>
      <c r="C33" s="259"/>
      <c r="D33" s="259"/>
      <c r="E33" s="259"/>
      <c r="F33" s="259"/>
      <c r="G33" s="119">
        <f>ROUND(G27*0.2,2)</f>
        <v>1.36</v>
      </c>
      <c r="H33" s="3"/>
    </row>
    <row r="34" spans="1:1025" ht="16.5" customHeight="1">
      <c r="A34" s="40">
        <v>13</v>
      </c>
      <c r="B34" s="259" t="s">
        <v>136</v>
      </c>
      <c r="C34" s="259"/>
      <c r="D34" s="259"/>
      <c r="E34" s="259"/>
      <c r="F34" s="259"/>
      <c r="G34" s="119">
        <f>ROUND(1.3*G27*0.2,2)</f>
        <v>1.77</v>
      </c>
      <c r="H34" s="3"/>
    </row>
    <row r="35" spans="1:1025" ht="16.5" customHeight="1">
      <c r="A35" s="40">
        <v>14</v>
      </c>
      <c r="B35" s="259" t="s">
        <v>138</v>
      </c>
      <c r="C35" s="259"/>
      <c r="D35" s="259"/>
      <c r="E35" s="259"/>
      <c r="F35" s="259"/>
      <c r="G35" s="119">
        <f>ROUND(G27/6,2)</f>
        <v>1.1399999999999999</v>
      </c>
      <c r="H35" s="3"/>
    </row>
    <row r="36" spans="1:1025" ht="16.5" customHeight="1">
      <c r="A36" s="40">
        <v>15</v>
      </c>
      <c r="B36" s="292" t="s">
        <v>69</v>
      </c>
      <c r="C36" s="292"/>
      <c r="D36" s="292"/>
      <c r="E36" s="292"/>
      <c r="F36" s="292"/>
      <c r="G36" s="132">
        <v>2</v>
      </c>
      <c r="H36" s="3"/>
    </row>
    <row r="37" spans="1:1025" ht="18.75" customHeight="1">
      <c r="A37" s="123" t="s">
        <v>72</v>
      </c>
      <c r="B37" s="297" t="s">
        <v>290</v>
      </c>
      <c r="C37" s="297"/>
      <c r="D37" s="297"/>
      <c r="E37" s="297"/>
      <c r="F37" s="297"/>
      <c r="G37" s="297"/>
      <c r="H37" s="3"/>
    </row>
    <row r="38" spans="1:1025" ht="18.75" customHeight="1">
      <c r="A38" s="123" t="s">
        <v>73</v>
      </c>
      <c r="B38" s="297" t="s">
        <v>289</v>
      </c>
      <c r="C38" s="297"/>
      <c r="D38" s="297"/>
      <c r="E38" s="297"/>
      <c r="F38" s="297"/>
      <c r="G38" s="297"/>
      <c r="H38" s="3"/>
    </row>
    <row r="39" spans="1:1025">
      <c r="A39" s="186"/>
      <c r="B39" s="187"/>
      <c r="C39" s="187"/>
      <c r="D39" s="187"/>
      <c r="E39" s="187"/>
      <c r="F39" s="187"/>
      <c r="G39" s="187"/>
      <c r="H39" s="3"/>
    </row>
    <row r="40" spans="1:1025">
      <c r="A40" s="180"/>
      <c r="B40" s="188"/>
      <c r="C40" s="188"/>
      <c r="D40" s="188"/>
      <c r="E40" s="188"/>
      <c r="F40" s="188"/>
      <c r="G40" s="188"/>
      <c r="H40" s="3"/>
    </row>
    <row r="41" spans="1:1025" ht="15.75">
      <c r="A41" s="298" t="s">
        <v>74</v>
      </c>
      <c r="B41" s="298"/>
      <c r="C41" s="298"/>
      <c r="D41" s="298"/>
      <c r="E41" s="298"/>
      <c r="F41" s="298"/>
      <c r="G41" s="298"/>
      <c r="H41" s="3"/>
    </row>
    <row r="42" spans="1:1025">
      <c r="A42" s="170">
        <v>1</v>
      </c>
      <c r="B42" s="296" t="s">
        <v>17</v>
      </c>
      <c r="C42" s="296"/>
      <c r="D42" s="296"/>
      <c r="E42" s="296" t="s">
        <v>20</v>
      </c>
      <c r="F42" s="296"/>
      <c r="G42" s="250" t="s">
        <v>18</v>
      </c>
      <c r="H42" s="3"/>
    </row>
    <row r="43" spans="1:1025" s="10" customFormat="1" ht="25.5" customHeight="1">
      <c r="A43" s="190" t="s">
        <v>8</v>
      </c>
      <c r="B43" s="299" t="s">
        <v>323</v>
      </c>
      <c r="C43" s="299"/>
      <c r="D43" s="299"/>
      <c r="E43" s="299"/>
      <c r="F43" s="299"/>
      <c r="G43" s="191">
        <f>ROUND((G24/220)*180,2)*G36</f>
        <v>2455.1999999999998</v>
      </c>
      <c r="H43" s="11"/>
      <c r="I43" s="12"/>
      <c r="J43" s="12"/>
      <c r="K43" s="12"/>
      <c r="L43" s="12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9"/>
      <c r="IU43" s="9"/>
      <c r="IV43" s="9"/>
      <c r="IW43" s="9"/>
      <c r="IX43" s="9"/>
      <c r="IY43" s="9"/>
      <c r="IZ43" s="9"/>
      <c r="JA43" s="9"/>
      <c r="JB43" s="9"/>
      <c r="JC43" s="9"/>
      <c r="JD43" s="9"/>
      <c r="JE43" s="9"/>
      <c r="JF43" s="9"/>
      <c r="JG43" s="9"/>
      <c r="JH43" s="9"/>
      <c r="JI43" s="9"/>
      <c r="JJ43" s="9"/>
      <c r="JK43" s="9"/>
      <c r="JL43" s="9"/>
      <c r="JM43" s="9"/>
      <c r="JN43" s="9"/>
      <c r="JO43" s="9"/>
      <c r="JP43" s="9"/>
      <c r="JQ43" s="9"/>
      <c r="JR43" s="9"/>
      <c r="JS43" s="9"/>
      <c r="JT43" s="9"/>
      <c r="JU43" s="9"/>
      <c r="JV43" s="9"/>
      <c r="JW43" s="9"/>
      <c r="JX43" s="9"/>
      <c r="JY43" s="9"/>
      <c r="JZ43" s="9"/>
      <c r="KA43" s="9"/>
      <c r="KB43" s="9"/>
      <c r="KC43" s="9"/>
      <c r="KD43" s="9"/>
      <c r="KE43" s="9"/>
      <c r="KF43" s="9"/>
      <c r="KG43" s="9"/>
      <c r="KH43" s="9"/>
      <c r="KI43" s="9"/>
      <c r="KJ43" s="9"/>
      <c r="KK43" s="9"/>
      <c r="KL43" s="9"/>
      <c r="KM43" s="9"/>
      <c r="KN43" s="9"/>
      <c r="KO43" s="9"/>
      <c r="KP43" s="9"/>
      <c r="KQ43" s="9"/>
      <c r="KR43" s="9"/>
      <c r="KS43" s="9"/>
      <c r="KT43" s="9"/>
      <c r="KU43" s="9"/>
      <c r="KV43" s="9"/>
      <c r="KW43" s="9"/>
      <c r="KX43" s="9"/>
      <c r="KY43" s="9"/>
      <c r="KZ43" s="9"/>
      <c r="LA43" s="9"/>
      <c r="LB43" s="9"/>
      <c r="LC43" s="9"/>
      <c r="LD43" s="9"/>
      <c r="LE43" s="9"/>
      <c r="LF43" s="9"/>
      <c r="LG43" s="9"/>
      <c r="LH43" s="9"/>
      <c r="LI43" s="9"/>
      <c r="LJ43" s="9"/>
      <c r="LK43" s="9"/>
      <c r="LL43" s="9"/>
      <c r="LM43" s="9"/>
      <c r="LN43" s="9"/>
      <c r="LO43" s="9"/>
      <c r="LP43" s="9"/>
      <c r="LQ43" s="9"/>
      <c r="LR43" s="9"/>
      <c r="LS43" s="9"/>
      <c r="LT43" s="9"/>
      <c r="LU43" s="9"/>
      <c r="LV43" s="9"/>
      <c r="LW43" s="9"/>
      <c r="LX43" s="9"/>
      <c r="LY43" s="9"/>
      <c r="LZ43" s="9"/>
      <c r="MA43" s="9"/>
      <c r="MB43" s="9"/>
      <c r="MC43" s="9"/>
      <c r="MD43" s="9"/>
      <c r="ME43" s="9"/>
      <c r="MF43" s="9"/>
      <c r="MG43" s="9"/>
      <c r="MH43" s="9"/>
      <c r="MI43" s="9"/>
      <c r="MJ43" s="9"/>
      <c r="MK43" s="9"/>
      <c r="ML43" s="9"/>
      <c r="MM43" s="9"/>
      <c r="MN43" s="9"/>
      <c r="MO43" s="9"/>
      <c r="MP43" s="9"/>
      <c r="MQ43" s="9"/>
      <c r="MR43" s="9"/>
      <c r="MS43" s="9"/>
      <c r="MT43" s="9"/>
      <c r="MU43" s="9"/>
      <c r="MV43" s="9"/>
      <c r="MW43" s="9"/>
      <c r="MX43" s="9"/>
      <c r="MY43" s="9"/>
      <c r="MZ43" s="9"/>
      <c r="NA43" s="9"/>
      <c r="NB43" s="9"/>
      <c r="NC43" s="9"/>
      <c r="ND43" s="9"/>
      <c r="NE43" s="9"/>
      <c r="NF43" s="9"/>
      <c r="NG43" s="9"/>
      <c r="NH43" s="9"/>
      <c r="NI43" s="9"/>
      <c r="NJ43" s="9"/>
      <c r="NK43" s="9"/>
      <c r="NL43" s="9"/>
      <c r="NM43" s="9"/>
      <c r="NN43" s="9"/>
      <c r="NO43" s="9"/>
      <c r="NP43" s="9"/>
      <c r="NQ43" s="9"/>
      <c r="NR43" s="9"/>
      <c r="NS43" s="9"/>
      <c r="NT43" s="9"/>
      <c r="NU43" s="9"/>
      <c r="NV43" s="9"/>
      <c r="NW43" s="9"/>
      <c r="NX43" s="9"/>
      <c r="NY43" s="9"/>
      <c r="NZ43" s="9"/>
      <c r="OA43" s="9"/>
      <c r="OB43" s="9"/>
      <c r="OC43" s="9"/>
      <c r="OD43" s="9"/>
      <c r="OE43" s="9"/>
      <c r="OF43" s="9"/>
      <c r="OG43" s="9"/>
      <c r="OH43" s="9"/>
      <c r="OI43" s="9"/>
      <c r="OJ43" s="9"/>
      <c r="OK43" s="9"/>
      <c r="OL43" s="9"/>
      <c r="OM43" s="9"/>
      <c r="ON43" s="9"/>
      <c r="OO43" s="9"/>
      <c r="OP43" s="9"/>
      <c r="OQ43" s="9"/>
      <c r="OR43" s="9"/>
      <c r="OS43" s="9"/>
      <c r="OT43" s="9"/>
      <c r="OU43" s="9"/>
      <c r="OV43" s="9"/>
      <c r="OW43" s="9"/>
      <c r="OX43" s="9"/>
      <c r="OY43" s="9"/>
      <c r="OZ43" s="9"/>
      <c r="PA43" s="9"/>
      <c r="PB43" s="9"/>
      <c r="PC43" s="9"/>
      <c r="PD43" s="9"/>
      <c r="PE43" s="9"/>
      <c r="PF43" s="9"/>
      <c r="PG43" s="9"/>
      <c r="PH43" s="9"/>
      <c r="PI43" s="9"/>
      <c r="PJ43" s="9"/>
      <c r="PK43" s="9"/>
      <c r="PL43" s="9"/>
      <c r="PM43" s="9"/>
      <c r="PN43" s="9"/>
      <c r="PO43" s="9"/>
      <c r="PP43" s="9"/>
      <c r="PQ43" s="9"/>
      <c r="PR43" s="9"/>
      <c r="PS43" s="9"/>
      <c r="PT43" s="9"/>
      <c r="PU43" s="9"/>
      <c r="PV43" s="9"/>
      <c r="PW43" s="9"/>
      <c r="PX43" s="9"/>
      <c r="PY43" s="9"/>
      <c r="PZ43" s="9"/>
      <c r="QA43" s="9"/>
      <c r="QB43" s="9"/>
      <c r="QC43" s="9"/>
      <c r="QD43" s="9"/>
      <c r="QE43" s="9"/>
      <c r="QF43" s="9"/>
      <c r="QG43" s="9"/>
      <c r="QH43" s="9"/>
      <c r="QI43" s="9"/>
      <c r="QJ43" s="9"/>
      <c r="QK43" s="9"/>
      <c r="QL43" s="9"/>
      <c r="QM43" s="9"/>
      <c r="QN43" s="9"/>
      <c r="QO43" s="9"/>
      <c r="QP43" s="9"/>
      <c r="QQ43" s="9"/>
      <c r="QR43" s="9"/>
      <c r="QS43" s="9"/>
      <c r="QT43" s="9"/>
      <c r="QU43" s="9"/>
      <c r="QV43" s="9"/>
      <c r="QW43" s="9"/>
      <c r="QX43" s="9"/>
      <c r="QY43" s="9"/>
      <c r="QZ43" s="9"/>
      <c r="RA43" s="9"/>
      <c r="RB43" s="9"/>
      <c r="RC43" s="9"/>
      <c r="RD43" s="9"/>
      <c r="RE43" s="9"/>
      <c r="RF43" s="9"/>
      <c r="RG43" s="9"/>
      <c r="RH43" s="9"/>
      <c r="RI43" s="9"/>
      <c r="RJ43" s="9"/>
      <c r="RK43" s="9"/>
      <c r="RL43" s="9"/>
      <c r="RM43" s="9"/>
      <c r="RN43" s="9"/>
      <c r="RO43" s="9"/>
      <c r="RP43" s="9"/>
      <c r="RQ43" s="9"/>
      <c r="RR43" s="9"/>
      <c r="RS43" s="9"/>
      <c r="RT43" s="9"/>
      <c r="RU43" s="9"/>
      <c r="RV43" s="9"/>
      <c r="RW43" s="9"/>
      <c r="RX43" s="9"/>
      <c r="RY43" s="9"/>
      <c r="RZ43" s="9"/>
      <c r="SA43" s="9"/>
      <c r="SB43" s="9"/>
      <c r="SC43" s="9"/>
      <c r="SD43" s="9"/>
      <c r="SE43" s="9"/>
      <c r="SF43" s="9"/>
      <c r="SG43" s="9"/>
      <c r="SH43" s="9"/>
      <c r="SI43" s="9"/>
      <c r="SJ43" s="9"/>
      <c r="SK43" s="9"/>
      <c r="SL43" s="9"/>
      <c r="SM43" s="9"/>
      <c r="SN43" s="9"/>
      <c r="SO43" s="9"/>
      <c r="SP43" s="9"/>
      <c r="SQ43" s="9"/>
      <c r="SR43" s="9"/>
      <c r="SS43" s="9"/>
      <c r="ST43" s="9"/>
      <c r="SU43" s="9"/>
      <c r="SV43" s="9"/>
      <c r="SW43" s="9"/>
      <c r="SX43" s="9"/>
      <c r="SY43" s="9"/>
      <c r="SZ43" s="9"/>
      <c r="TA43" s="9"/>
      <c r="TB43" s="9"/>
      <c r="TC43" s="9"/>
      <c r="TD43" s="9"/>
      <c r="TE43" s="9"/>
      <c r="TF43" s="9"/>
      <c r="TG43" s="9"/>
      <c r="TH43" s="9"/>
      <c r="TI43" s="9"/>
      <c r="TJ43" s="9"/>
      <c r="TK43" s="9"/>
      <c r="TL43" s="9"/>
      <c r="TM43" s="9"/>
      <c r="TN43" s="9"/>
      <c r="TO43" s="9"/>
      <c r="TP43" s="9"/>
      <c r="TQ43" s="9"/>
      <c r="TR43" s="9"/>
      <c r="TS43" s="9"/>
      <c r="TT43" s="9"/>
      <c r="TU43" s="9"/>
      <c r="TV43" s="9"/>
      <c r="TW43" s="9"/>
      <c r="TX43" s="9"/>
      <c r="TY43" s="9"/>
      <c r="TZ43" s="9"/>
      <c r="UA43" s="9"/>
      <c r="UB43" s="9"/>
      <c r="UC43" s="9"/>
      <c r="UD43" s="9"/>
      <c r="UE43" s="9"/>
      <c r="UF43" s="9"/>
      <c r="UG43" s="9"/>
      <c r="UH43" s="9"/>
      <c r="UI43" s="9"/>
      <c r="UJ43" s="9"/>
      <c r="UK43" s="9"/>
      <c r="UL43" s="9"/>
      <c r="UM43" s="9"/>
      <c r="UN43" s="9"/>
      <c r="UO43" s="9"/>
      <c r="UP43" s="9"/>
      <c r="UQ43" s="9"/>
      <c r="UR43" s="9"/>
      <c r="US43" s="9"/>
      <c r="UT43" s="9"/>
      <c r="UU43" s="9"/>
      <c r="UV43" s="9"/>
      <c r="UW43" s="9"/>
      <c r="UX43" s="9"/>
      <c r="UY43" s="9"/>
      <c r="UZ43" s="9"/>
      <c r="VA43" s="9"/>
      <c r="VB43" s="9"/>
      <c r="VC43" s="9"/>
      <c r="VD43" s="9"/>
      <c r="VE43" s="9"/>
      <c r="VF43" s="9"/>
      <c r="VG43" s="9"/>
      <c r="VH43" s="9"/>
      <c r="VI43" s="9"/>
      <c r="VJ43" s="9"/>
      <c r="VK43" s="9"/>
      <c r="VL43" s="9"/>
      <c r="VM43" s="9"/>
      <c r="VN43" s="9"/>
      <c r="VO43" s="9"/>
      <c r="VP43" s="9"/>
      <c r="VQ43" s="9"/>
      <c r="VR43" s="9"/>
      <c r="VS43" s="9"/>
      <c r="VT43" s="9"/>
      <c r="VU43" s="9"/>
      <c r="VV43" s="9"/>
      <c r="VW43" s="9"/>
      <c r="VX43" s="9"/>
      <c r="VY43" s="9"/>
      <c r="VZ43" s="9"/>
      <c r="WA43" s="9"/>
      <c r="WB43" s="9"/>
      <c r="WC43" s="9"/>
      <c r="WD43" s="9"/>
      <c r="WE43" s="9"/>
      <c r="WF43" s="9"/>
      <c r="WG43" s="9"/>
      <c r="WH43" s="9"/>
      <c r="WI43" s="9"/>
      <c r="WJ43" s="9"/>
      <c r="WK43" s="9"/>
      <c r="WL43" s="9"/>
      <c r="WM43" s="9"/>
      <c r="WN43" s="9"/>
      <c r="WO43" s="9"/>
      <c r="WP43" s="9"/>
      <c r="WQ43" s="9"/>
      <c r="WR43" s="9"/>
      <c r="WS43" s="9"/>
      <c r="WT43" s="9"/>
      <c r="WU43" s="9"/>
      <c r="WV43" s="9"/>
      <c r="WW43" s="9"/>
      <c r="WX43" s="9"/>
      <c r="WY43" s="9"/>
      <c r="WZ43" s="9"/>
      <c r="XA43" s="9"/>
      <c r="XB43" s="9"/>
      <c r="XC43" s="9"/>
      <c r="XD43" s="9"/>
      <c r="XE43" s="9"/>
      <c r="XF43" s="9"/>
      <c r="XG43" s="9"/>
      <c r="XH43" s="9"/>
      <c r="XI43" s="9"/>
      <c r="XJ43" s="9"/>
      <c r="XK43" s="9"/>
      <c r="XL43" s="9"/>
      <c r="XM43" s="9"/>
      <c r="XN43" s="9"/>
      <c r="XO43" s="9"/>
      <c r="XP43" s="9"/>
      <c r="XQ43" s="9"/>
      <c r="XR43" s="9"/>
      <c r="XS43" s="9"/>
      <c r="XT43" s="9"/>
      <c r="XU43" s="9"/>
      <c r="XV43" s="9"/>
      <c r="XW43" s="9"/>
      <c r="XX43" s="9"/>
      <c r="XY43" s="9"/>
      <c r="XZ43" s="9"/>
      <c r="YA43" s="9"/>
      <c r="YB43" s="9"/>
      <c r="YC43" s="9"/>
      <c r="YD43" s="9"/>
      <c r="YE43" s="9"/>
      <c r="YF43" s="9"/>
      <c r="YG43" s="9"/>
      <c r="YH43" s="9"/>
      <c r="YI43" s="9"/>
      <c r="YJ43" s="9"/>
      <c r="YK43" s="9"/>
      <c r="YL43" s="9"/>
      <c r="YM43" s="9"/>
      <c r="YN43" s="9"/>
      <c r="YO43" s="9"/>
      <c r="YP43" s="9"/>
      <c r="YQ43" s="9"/>
      <c r="YR43" s="9"/>
      <c r="YS43" s="9"/>
      <c r="YT43" s="9"/>
      <c r="YU43" s="9"/>
      <c r="YV43" s="9"/>
      <c r="YW43" s="9"/>
      <c r="YX43" s="9"/>
      <c r="YY43" s="9"/>
      <c r="YZ43" s="9"/>
      <c r="ZA43" s="9"/>
      <c r="ZB43" s="9"/>
      <c r="ZC43" s="9"/>
      <c r="ZD43" s="9"/>
      <c r="ZE43" s="9"/>
      <c r="ZF43" s="9"/>
      <c r="ZG43" s="9"/>
      <c r="ZH43" s="9"/>
      <c r="ZI43" s="9"/>
      <c r="ZJ43" s="9"/>
      <c r="ZK43" s="9"/>
      <c r="ZL43" s="9"/>
      <c r="ZM43" s="9"/>
      <c r="ZN43" s="9"/>
      <c r="ZO43" s="9"/>
      <c r="ZP43" s="9"/>
      <c r="ZQ43" s="9"/>
      <c r="ZR43" s="9"/>
      <c r="ZS43" s="9"/>
      <c r="ZT43" s="9"/>
      <c r="ZU43" s="9"/>
      <c r="ZV43" s="9"/>
      <c r="ZW43" s="9"/>
      <c r="ZX43" s="9"/>
      <c r="ZY43" s="9"/>
      <c r="ZZ43" s="9"/>
      <c r="AAA43" s="9"/>
      <c r="AAB43" s="9"/>
      <c r="AAC43" s="9"/>
      <c r="AAD43" s="9"/>
      <c r="AAE43" s="9"/>
      <c r="AAF43" s="9"/>
      <c r="AAG43" s="9"/>
      <c r="AAH43" s="9"/>
      <c r="AAI43" s="9"/>
      <c r="AAJ43" s="9"/>
      <c r="AAK43" s="9"/>
      <c r="AAL43" s="9"/>
      <c r="AAM43" s="9"/>
      <c r="AAN43" s="9"/>
      <c r="AAO43" s="9"/>
      <c r="AAP43" s="9"/>
      <c r="AAQ43" s="9"/>
      <c r="AAR43" s="9"/>
      <c r="AAS43" s="9"/>
      <c r="AAT43" s="9"/>
      <c r="AAU43" s="9"/>
      <c r="AAV43" s="9"/>
      <c r="AAW43" s="9"/>
      <c r="AAX43" s="9"/>
      <c r="AAY43" s="9"/>
      <c r="AAZ43" s="9"/>
      <c r="ABA43" s="9"/>
      <c r="ABB43" s="9"/>
      <c r="ABC43" s="9"/>
      <c r="ABD43" s="9"/>
      <c r="ABE43" s="9"/>
      <c r="ABF43" s="9"/>
      <c r="ABG43" s="9"/>
      <c r="ABH43" s="9"/>
      <c r="ABI43" s="9"/>
      <c r="ABJ43" s="9"/>
      <c r="ABK43" s="9"/>
      <c r="ABL43" s="9"/>
      <c r="ABM43" s="9"/>
      <c r="ABN43" s="9"/>
      <c r="ABO43" s="9"/>
      <c r="ABP43" s="9"/>
      <c r="ABQ43" s="9"/>
      <c r="ABR43" s="9"/>
      <c r="ABS43" s="9"/>
      <c r="ABT43" s="9"/>
      <c r="ABU43" s="9"/>
      <c r="ABV43" s="9"/>
      <c r="ABW43" s="9"/>
      <c r="ABX43" s="9"/>
      <c r="ABY43" s="9"/>
      <c r="ABZ43" s="9"/>
      <c r="ACA43" s="9"/>
      <c r="ACB43" s="9"/>
      <c r="ACC43" s="9"/>
      <c r="ACD43" s="9"/>
      <c r="ACE43" s="9"/>
      <c r="ACF43" s="9"/>
      <c r="ACG43" s="9"/>
      <c r="ACH43" s="9"/>
      <c r="ACI43" s="9"/>
      <c r="ACJ43" s="9"/>
      <c r="ACK43" s="9"/>
      <c r="ACL43" s="9"/>
      <c r="ACM43" s="9"/>
      <c r="ACN43" s="9"/>
      <c r="ACO43" s="9"/>
      <c r="ACP43" s="9"/>
      <c r="ACQ43" s="9"/>
      <c r="ACR43" s="9"/>
      <c r="ACS43" s="9"/>
      <c r="ACT43" s="9"/>
      <c r="ACU43" s="9"/>
      <c r="ACV43" s="9"/>
      <c r="ACW43" s="9"/>
      <c r="ACX43" s="9"/>
      <c r="ACY43" s="9"/>
      <c r="ACZ43" s="9"/>
      <c r="ADA43" s="9"/>
      <c r="ADB43" s="9"/>
      <c r="ADC43" s="9"/>
      <c r="ADD43" s="9"/>
      <c r="ADE43" s="9"/>
      <c r="ADF43" s="9"/>
      <c r="ADG43" s="9"/>
      <c r="ADH43" s="9"/>
      <c r="ADI43" s="9"/>
      <c r="ADJ43" s="9"/>
      <c r="ADK43" s="9"/>
      <c r="ADL43" s="9"/>
      <c r="ADM43" s="9"/>
      <c r="ADN43" s="9"/>
      <c r="ADO43" s="9"/>
      <c r="ADP43" s="9"/>
      <c r="ADQ43" s="9"/>
      <c r="ADR43" s="9"/>
      <c r="ADS43" s="9"/>
      <c r="ADT43" s="9"/>
      <c r="ADU43" s="9"/>
      <c r="ADV43" s="9"/>
      <c r="ADW43" s="9"/>
      <c r="ADX43" s="9"/>
      <c r="ADY43" s="9"/>
      <c r="ADZ43" s="9"/>
      <c r="AEA43" s="9"/>
      <c r="AEB43" s="9"/>
      <c r="AEC43" s="9"/>
      <c r="AED43" s="9"/>
      <c r="AEE43" s="9"/>
      <c r="AEF43" s="9"/>
      <c r="AEG43" s="9"/>
      <c r="AEH43" s="9"/>
      <c r="AEI43" s="9"/>
      <c r="AEJ43" s="9"/>
      <c r="AEK43" s="9"/>
      <c r="AEL43" s="9"/>
      <c r="AEM43" s="9"/>
      <c r="AEN43" s="9"/>
      <c r="AEO43" s="9"/>
      <c r="AEP43" s="9"/>
      <c r="AEQ43" s="9"/>
      <c r="AER43" s="9"/>
      <c r="AES43" s="9"/>
      <c r="AET43" s="9"/>
      <c r="AEU43" s="9"/>
      <c r="AEV43" s="9"/>
      <c r="AEW43" s="9"/>
      <c r="AEX43" s="9"/>
      <c r="AEY43" s="9"/>
      <c r="AEZ43" s="9"/>
      <c r="AFA43" s="9"/>
      <c r="AFB43" s="9"/>
      <c r="AFC43" s="9"/>
      <c r="AFD43" s="9"/>
      <c r="AFE43" s="9"/>
      <c r="AFF43" s="9"/>
      <c r="AFG43" s="9"/>
      <c r="AFH43" s="9"/>
      <c r="AFI43" s="9"/>
      <c r="AFJ43" s="9"/>
      <c r="AFK43" s="9"/>
      <c r="AFL43" s="9"/>
      <c r="AFM43" s="9"/>
      <c r="AFN43" s="9"/>
      <c r="AFO43" s="9"/>
      <c r="AFP43" s="9"/>
      <c r="AFQ43" s="9"/>
      <c r="AFR43" s="9"/>
      <c r="AFS43" s="9"/>
      <c r="AFT43" s="9"/>
      <c r="AFU43" s="9"/>
      <c r="AFV43" s="9"/>
      <c r="AFW43" s="9"/>
      <c r="AFX43" s="9"/>
      <c r="AFY43" s="9"/>
      <c r="AFZ43" s="9"/>
      <c r="AGA43" s="9"/>
      <c r="AGB43" s="9"/>
      <c r="AGC43" s="9"/>
      <c r="AGD43" s="9"/>
      <c r="AGE43" s="9"/>
      <c r="AGF43" s="9"/>
      <c r="AGG43" s="9"/>
      <c r="AGH43" s="9"/>
      <c r="AGI43" s="9"/>
      <c r="AGJ43" s="9"/>
      <c r="AGK43" s="9"/>
      <c r="AGL43" s="9"/>
      <c r="AGM43" s="9"/>
      <c r="AGN43" s="9"/>
      <c r="AGO43" s="9"/>
      <c r="AGP43" s="9"/>
      <c r="AGQ43" s="9"/>
      <c r="AGR43" s="9"/>
      <c r="AGS43" s="9"/>
      <c r="AGT43" s="9"/>
      <c r="AGU43" s="9"/>
      <c r="AGV43" s="9"/>
      <c r="AGW43" s="9"/>
      <c r="AGX43" s="9"/>
      <c r="AGY43" s="9"/>
      <c r="AGZ43" s="9"/>
      <c r="AHA43" s="9"/>
      <c r="AHB43" s="9"/>
      <c r="AHC43" s="9"/>
      <c r="AHD43" s="9"/>
      <c r="AHE43" s="9"/>
      <c r="AHF43" s="9"/>
      <c r="AHG43" s="9"/>
      <c r="AHH43" s="9"/>
      <c r="AHI43" s="9"/>
      <c r="AHJ43" s="9"/>
      <c r="AHK43" s="9"/>
      <c r="AHL43" s="9"/>
      <c r="AHM43" s="9"/>
      <c r="AHN43" s="9"/>
      <c r="AHO43" s="9"/>
      <c r="AHP43" s="9"/>
      <c r="AHQ43" s="9"/>
      <c r="AHR43" s="9"/>
      <c r="AHS43" s="9"/>
      <c r="AHT43" s="9"/>
      <c r="AHU43" s="9"/>
      <c r="AHV43" s="9"/>
      <c r="AHW43" s="9"/>
      <c r="AHX43" s="9"/>
      <c r="AHY43" s="9"/>
      <c r="AHZ43" s="9"/>
      <c r="AIA43" s="9"/>
      <c r="AIB43" s="9"/>
      <c r="AIC43" s="9"/>
      <c r="AID43" s="9"/>
      <c r="AIE43" s="9"/>
      <c r="AIF43" s="9"/>
      <c r="AIG43" s="9"/>
      <c r="AIH43" s="9"/>
      <c r="AII43" s="9"/>
      <c r="AIJ43" s="9"/>
      <c r="AIK43" s="9"/>
      <c r="AIL43" s="9"/>
      <c r="AIM43" s="9"/>
      <c r="AIN43" s="9"/>
      <c r="AIO43" s="9"/>
      <c r="AIP43" s="9"/>
      <c r="AIQ43" s="9"/>
      <c r="AIR43" s="9"/>
      <c r="AIS43" s="9"/>
      <c r="AIT43" s="9"/>
      <c r="AIU43" s="9"/>
      <c r="AIV43" s="9"/>
      <c r="AIW43" s="9"/>
      <c r="AIX43" s="9"/>
      <c r="AIY43" s="9"/>
      <c r="AIZ43" s="9"/>
      <c r="AJA43" s="9"/>
      <c r="AJB43" s="9"/>
      <c r="AJC43" s="9"/>
      <c r="AJD43" s="9"/>
      <c r="AJE43" s="9"/>
      <c r="AJF43" s="9"/>
      <c r="AJG43" s="9"/>
      <c r="AJH43" s="9"/>
      <c r="AJI43" s="9"/>
      <c r="AJJ43" s="9"/>
      <c r="AJK43" s="9"/>
      <c r="AJL43" s="9"/>
      <c r="AJM43" s="9"/>
      <c r="AJN43" s="9"/>
      <c r="AJO43" s="9"/>
      <c r="AJP43" s="9"/>
      <c r="AJQ43" s="9"/>
      <c r="AJR43" s="9"/>
      <c r="AJS43" s="9"/>
      <c r="AJT43" s="9"/>
      <c r="AJU43" s="9"/>
      <c r="AJV43" s="9"/>
      <c r="AJW43" s="9"/>
      <c r="AJX43" s="9"/>
      <c r="AJY43" s="9"/>
      <c r="AJZ43" s="9"/>
      <c r="AKA43" s="9"/>
      <c r="AKB43" s="9"/>
      <c r="AKC43" s="9"/>
      <c r="AKD43" s="9"/>
      <c r="AKE43" s="9"/>
      <c r="AKF43" s="9"/>
      <c r="AKG43" s="9"/>
      <c r="AKH43" s="9"/>
      <c r="AKI43" s="9"/>
      <c r="AKJ43" s="9"/>
      <c r="AKK43" s="9"/>
      <c r="AKL43" s="9"/>
      <c r="AKM43" s="9"/>
      <c r="AKN43" s="9"/>
      <c r="AKO43" s="9"/>
      <c r="AKP43" s="9"/>
      <c r="AKQ43" s="9"/>
      <c r="AKR43" s="9"/>
      <c r="AKS43" s="9"/>
      <c r="AKT43" s="9"/>
      <c r="AKU43" s="9"/>
      <c r="AKV43" s="9"/>
      <c r="AKW43" s="9"/>
      <c r="AKX43" s="9"/>
      <c r="AKY43" s="9"/>
      <c r="AKZ43" s="9"/>
      <c r="ALA43" s="9"/>
      <c r="ALB43" s="9"/>
      <c r="ALC43" s="9"/>
      <c r="ALD43" s="9"/>
      <c r="ALE43" s="9"/>
      <c r="ALF43" s="9"/>
      <c r="ALG43" s="9"/>
      <c r="ALH43" s="9"/>
      <c r="ALI43" s="9"/>
      <c r="ALJ43" s="9"/>
      <c r="ALK43" s="9"/>
      <c r="ALL43" s="9"/>
      <c r="ALM43" s="9"/>
      <c r="ALN43" s="9"/>
      <c r="ALO43" s="9"/>
      <c r="ALP43" s="9"/>
      <c r="ALQ43" s="9"/>
      <c r="ALR43" s="9"/>
      <c r="ALS43" s="9"/>
      <c r="ALT43" s="9"/>
      <c r="ALU43" s="9"/>
      <c r="ALV43" s="9"/>
      <c r="ALW43" s="9"/>
      <c r="ALX43" s="9"/>
      <c r="ALY43" s="9"/>
      <c r="ALZ43" s="9"/>
      <c r="AMA43" s="9"/>
      <c r="AMB43" s="9"/>
      <c r="AMC43" s="9"/>
      <c r="AMD43" s="9"/>
      <c r="AME43" s="9"/>
      <c r="AMF43" s="9"/>
      <c r="AMG43" s="9"/>
      <c r="AMH43" s="9"/>
      <c r="AMI43" s="9"/>
      <c r="AMJ43" s="9"/>
      <c r="AMK43" s="9"/>
    </row>
    <row r="44" spans="1:1025" s="10" customFormat="1" ht="25.5" customHeight="1">
      <c r="A44" s="190" t="s">
        <v>10</v>
      </c>
      <c r="B44" s="320" t="s">
        <v>76</v>
      </c>
      <c r="C44" s="321"/>
      <c r="D44" s="321"/>
      <c r="E44" s="321"/>
      <c r="F44" s="321"/>
      <c r="G44" s="191">
        <f>ROUND($G$35*G36*15,2)</f>
        <v>34.200000000000003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9"/>
      <c r="IU44" s="9"/>
      <c r="IV44" s="9"/>
      <c r="IW44" s="9"/>
      <c r="IX44" s="9"/>
      <c r="IY44" s="9"/>
      <c r="IZ44" s="9"/>
      <c r="JA44" s="9"/>
      <c r="JB44" s="9"/>
      <c r="JC44" s="9"/>
      <c r="JD44" s="9"/>
      <c r="JE44" s="9"/>
      <c r="JF44" s="9"/>
      <c r="JG44" s="9"/>
      <c r="JH44" s="9"/>
      <c r="JI44" s="9"/>
      <c r="JJ44" s="9"/>
      <c r="JK44" s="9"/>
      <c r="JL44" s="9"/>
      <c r="JM44" s="9"/>
      <c r="JN44" s="9"/>
      <c r="JO44" s="9"/>
      <c r="JP44" s="9"/>
      <c r="JQ44" s="9"/>
      <c r="JR44" s="9"/>
      <c r="JS44" s="9"/>
      <c r="JT44" s="9"/>
      <c r="JU44" s="9"/>
      <c r="JV44" s="9"/>
      <c r="JW44" s="9"/>
      <c r="JX44" s="9"/>
      <c r="JY44" s="9"/>
      <c r="JZ44" s="9"/>
      <c r="KA44" s="9"/>
      <c r="KB44" s="9"/>
      <c r="KC44" s="9"/>
      <c r="KD44" s="9"/>
      <c r="KE44" s="9"/>
      <c r="KF44" s="9"/>
      <c r="KG44" s="9"/>
      <c r="KH44" s="9"/>
      <c r="KI44" s="9"/>
      <c r="KJ44" s="9"/>
      <c r="KK44" s="9"/>
      <c r="KL44" s="9"/>
      <c r="KM44" s="9"/>
      <c r="KN44" s="9"/>
      <c r="KO44" s="9"/>
      <c r="KP44" s="9"/>
      <c r="KQ44" s="9"/>
      <c r="KR44" s="9"/>
      <c r="KS44" s="9"/>
      <c r="KT44" s="9"/>
      <c r="KU44" s="9"/>
      <c r="KV44" s="9"/>
      <c r="KW44" s="9"/>
      <c r="KX44" s="9"/>
      <c r="KY44" s="9"/>
      <c r="KZ44" s="9"/>
      <c r="LA44" s="9"/>
      <c r="LB44" s="9"/>
      <c r="LC44" s="9"/>
      <c r="LD44" s="9"/>
      <c r="LE44" s="9"/>
      <c r="LF44" s="9"/>
      <c r="LG44" s="9"/>
      <c r="LH44" s="9"/>
      <c r="LI44" s="9"/>
      <c r="LJ44" s="9"/>
      <c r="LK44" s="9"/>
      <c r="LL44" s="9"/>
      <c r="LM44" s="9"/>
      <c r="LN44" s="9"/>
      <c r="LO44" s="9"/>
      <c r="LP44" s="9"/>
      <c r="LQ44" s="9"/>
      <c r="LR44" s="9"/>
      <c r="LS44" s="9"/>
      <c r="LT44" s="9"/>
      <c r="LU44" s="9"/>
      <c r="LV44" s="9"/>
      <c r="LW44" s="9"/>
      <c r="LX44" s="9"/>
      <c r="LY44" s="9"/>
      <c r="LZ44" s="9"/>
      <c r="MA44" s="9"/>
      <c r="MB44" s="9"/>
      <c r="MC44" s="9"/>
      <c r="MD44" s="9"/>
      <c r="ME44" s="9"/>
      <c r="MF44" s="9"/>
      <c r="MG44" s="9"/>
      <c r="MH44" s="9"/>
      <c r="MI44" s="9"/>
      <c r="MJ44" s="9"/>
      <c r="MK44" s="9"/>
      <c r="ML44" s="9"/>
      <c r="MM44" s="9"/>
      <c r="MN44" s="9"/>
      <c r="MO44" s="9"/>
      <c r="MP44" s="9"/>
      <c r="MQ44" s="9"/>
      <c r="MR44" s="9"/>
      <c r="MS44" s="9"/>
      <c r="MT44" s="9"/>
      <c r="MU44" s="9"/>
      <c r="MV44" s="9"/>
      <c r="MW44" s="9"/>
      <c r="MX44" s="9"/>
      <c r="MY44" s="9"/>
      <c r="MZ44" s="9"/>
      <c r="NA44" s="9"/>
      <c r="NB44" s="9"/>
      <c r="NC44" s="9"/>
      <c r="ND44" s="9"/>
      <c r="NE44" s="9"/>
      <c r="NF44" s="9"/>
      <c r="NG44" s="9"/>
      <c r="NH44" s="9"/>
      <c r="NI44" s="9"/>
      <c r="NJ44" s="9"/>
      <c r="NK44" s="9"/>
      <c r="NL44" s="9"/>
      <c r="NM44" s="9"/>
      <c r="NN44" s="9"/>
      <c r="NO44" s="9"/>
      <c r="NP44" s="9"/>
      <c r="NQ44" s="9"/>
      <c r="NR44" s="9"/>
      <c r="NS44" s="9"/>
      <c r="NT44" s="9"/>
      <c r="NU44" s="9"/>
      <c r="NV44" s="9"/>
      <c r="NW44" s="9"/>
      <c r="NX44" s="9"/>
      <c r="NY44" s="9"/>
      <c r="NZ44" s="9"/>
      <c r="OA44" s="9"/>
      <c r="OB44" s="9"/>
      <c r="OC44" s="9"/>
      <c r="OD44" s="9"/>
      <c r="OE44" s="9"/>
      <c r="OF44" s="9"/>
      <c r="OG44" s="9"/>
      <c r="OH44" s="9"/>
      <c r="OI44" s="9"/>
      <c r="OJ44" s="9"/>
      <c r="OK44" s="9"/>
      <c r="OL44" s="9"/>
      <c r="OM44" s="9"/>
      <c r="ON44" s="9"/>
      <c r="OO44" s="9"/>
      <c r="OP44" s="9"/>
      <c r="OQ44" s="9"/>
      <c r="OR44" s="9"/>
      <c r="OS44" s="9"/>
      <c r="OT44" s="9"/>
      <c r="OU44" s="9"/>
      <c r="OV44" s="9"/>
      <c r="OW44" s="9"/>
      <c r="OX44" s="9"/>
      <c r="OY44" s="9"/>
      <c r="OZ44" s="9"/>
      <c r="PA44" s="9"/>
      <c r="PB44" s="9"/>
      <c r="PC44" s="9"/>
      <c r="PD44" s="9"/>
      <c r="PE44" s="9"/>
      <c r="PF44" s="9"/>
      <c r="PG44" s="9"/>
      <c r="PH44" s="9"/>
      <c r="PI44" s="9"/>
      <c r="PJ44" s="9"/>
      <c r="PK44" s="9"/>
      <c r="PL44" s="9"/>
      <c r="PM44" s="9"/>
      <c r="PN44" s="9"/>
      <c r="PO44" s="9"/>
      <c r="PP44" s="9"/>
      <c r="PQ44" s="9"/>
      <c r="PR44" s="9"/>
      <c r="PS44" s="9"/>
      <c r="PT44" s="9"/>
      <c r="PU44" s="9"/>
      <c r="PV44" s="9"/>
      <c r="PW44" s="9"/>
      <c r="PX44" s="9"/>
      <c r="PY44" s="9"/>
      <c r="PZ44" s="9"/>
      <c r="QA44" s="9"/>
      <c r="QB44" s="9"/>
      <c r="QC44" s="9"/>
      <c r="QD44" s="9"/>
      <c r="QE44" s="9"/>
      <c r="QF44" s="9"/>
      <c r="QG44" s="9"/>
      <c r="QH44" s="9"/>
      <c r="QI44" s="9"/>
      <c r="QJ44" s="9"/>
      <c r="QK44" s="9"/>
      <c r="QL44" s="9"/>
      <c r="QM44" s="9"/>
      <c r="QN44" s="9"/>
      <c r="QO44" s="9"/>
      <c r="QP44" s="9"/>
      <c r="QQ44" s="9"/>
      <c r="QR44" s="9"/>
      <c r="QS44" s="9"/>
      <c r="QT44" s="9"/>
      <c r="QU44" s="9"/>
      <c r="QV44" s="9"/>
      <c r="QW44" s="9"/>
      <c r="QX44" s="9"/>
      <c r="QY44" s="9"/>
      <c r="QZ44" s="9"/>
      <c r="RA44" s="9"/>
      <c r="RB44" s="9"/>
      <c r="RC44" s="9"/>
      <c r="RD44" s="9"/>
      <c r="RE44" s="9"/>
      <c r="RF44" s="9"/>
      <c r="RG44" s="9"/>
      <c r="RH44" s="9"/>
      <c r="RI44" s="9"/>
      <c r="RJ44" s="9"/>
      <c r="RK44" s="9"/>
      <c r="RL44" s="9"/>
      <c r="RM44" s="9"/>
      <c r="RN44" s="9"/>
      <c r="RO44" s="9"/>
      <c r="RP44" s="9"/>
      <c r="RQ44" s="9"/>
      <c r="RR44" s="9"/>
      <c r="RS44" s="9"/>
      <c r="RT44" s="9"/>
      <c r="RU44" s="9"/>
      <c r="RV44" s="9"/>
      <c r="RW44" s="9"/>
      <c r="RX44" s="9"/>
      <c r="RY44" s="9"/>
      <c r="RZ44" s="9"/>
      <c r="SA44" s="9"/>
      <c r="SB44" s="9"/>
      <c r="SC44" s="9"/>
      <c r="SD44" s="9"/>
      <c r="SE44" s="9"/>
      <c r="SF44" s="9"/>
      <c r="SG44" s="9"/>
      <c r="SH44" s="9"/>
      <c r="SI44" s="9"/>
      <c r="SJ44" s="9"/>
      <c r="SK44" s="9"/>
      <c r="SL44" s="9"/>
      <c r="SM44" s="9"/>
      <c r="SN44" s="9"/>
      <c r="SO44" s="9"/>
      <c r="SP44" s="9"/>
      <c r="SQ44" s="9"/>
      <c r="SR44" s="9"/>
      <c r="SS44" s="9"/>
      <c r="ST44" s="9"/>
      <c r="SU44" s="9"/>
      <c r="SV44" s="9"/>
      <c r="SW44" s="9"/>
      <c r="SX44" s="9"/>
      <c r="SY44" s="9"/>
      <c r="SZ44" s="9"/>
      <c r="TA44" s="9"/>
      <c r="TB44" s="9"/>
      <c r="TC44" s="9"/>
      <c r="TD44" s="9"/>
      <c r="TE44" s="9"/>
      <c r="TF44" s="9"/>
      <c r="TG44" s="9"/>
      <c r="TH44" s="9"/>
      <c r="TI44" s="9"/>
      <c r="TJ44" s="9"/>
      <c r="TK44" s="9"/>
      <c r="TL44" s="9"/>
      <c r="TM44" s="9"/>
      <c r="TN44" s="9"/>
      <c r="TO44" s="9"/>
      <c r="TP44" s="9"/>
      <c r="TQ44" s="9"/>
      <c r="TR44" s="9"/>
      <c r="TS44" s="9"/>
      <c r="TT44" s="9"/>
      <c r="TU44" s="9"/>
      <c r="TV44" s="9"/>
      <c r="TW44" s="9"/>
      <c r="TX44" s="9"/>
      <c r="TY44" s="9"/>
      <c r="TZ44" s="9"/>
      <c r="UA44" s="9"/>
      <c r="UB44" s="9"/>
      <c r="UC44" s="9"/>
      <c r="UD44" s="9"/>
      <c r="UE44" s="9"/>
      <c r="UF44" s="9"/>
      <c r="UG44" s="9"/>
      <c r="UH44" s="9"/>
      <c r="UI44" s="9"/>
      <c r="UJ44" s="9"/>
      <c r="UK44" s="9"/>
      <c r="UL44" s="9"/>
      <c r="UM44" s="9"/>
      <c r="UN44" s="9"/>
      <c r="UO44" s="9"/>
      <c r="UP44" s="9"/>
      <c r="UQ44" s="9"/>
      <c r="UR44" s="9"/>
      <c r="US44" s="9"/>
      <c r="UT44" s="9"/>
      <c r="UU44" s="9"/>
      <c r="UV44" s="9"/>
      <c r="UW44" s="9"/>
      <c r="UX44" s="9"/>
      <c r="UY44" s="9"/>
      <c r="UZ44" s="9"/>
      <c r="VA44" s="9"/>
      <c r="VB44" s="9"/>
      <c r="VC44" s="9"/>
      <c r="VD44" s="9"/>
      <c r="VE44" s="9"/>
      <c r="VF44" s="9"/>
      <c r="VG44" s="9"/>
      <c r="VH44" s="9"/>
      <c r="VI44" s="9"/>
      <c r="VJ44" s="9"/>
      <c r="VK44" s="9"/>
      <c r="VL44" s="9"/>
      <c r="VM44" s="9"/>
      <c r="VN44" s="9"/>
      <c r="VO44" s="9"/>
      <c r="VP44" s="9"/>
      <c r="VQ44" s="9"/>
      <c r="VR44" s="9"/>
      <c r="VS44" s="9"/>
      <c r="VT44" s="9"/>
      <c r="VU44" s="9"/>
      <c r="VV44" s="9"/>
      <c r="VW44" s="9"/>
      <c r="VX44" s="9"/>
      <c r="VY44" s="9"/>
      <c r="VZ44" s="9"/>
      <c r="WA44" s="9"/>
      <c r="WB44" s="9"/>
      <c r="WC44" s="9"/>
      <c r="WD44" s="9"/>
      <c r="WE44" s="9"/>
      <c r="WF44" s="9"/>
      <c r="WG44" s="9"/>
      <c r="WH44" s="9"/>
      <c r="WI44" s="9"/>
      <c r="WJ44" s="9"/>
      <c r="WK44" s="9"/>
      <c r="WL44" s="9"/>
      <c r="WM44" s="9"/>
      <c r="WN44" s="9"/>
      <c r="WO44" s="9"/>
      <c r="WP44" s="9"/>
      <c r="WQ44" s="9"/>
      <c r="WR44" s="9"/>
      <c r="WS44" s="9"/>
      <c r="WT44" s="9"/>
      <c r="WU44" s="9"/>
      <c r="WV44" s="9"/>
      <c r="WW44" s="9"/>
      <c r="WX44" s="9"/>
      <c r="WY44" s="9"/>
      <c r="WZ44" s="9"/>
      <c r="XA44" s="9"/>
      <c r="XB44" s="9"/>
      <c r="XC44" s="9"/>
      <c r="XD44" s="9"/>
      <c r="XE44" s="9"/>
      <c r="XF44" s="9"/>
      <c r="XG44" s="9"/>
      <c r="XH44" s="9"/>
      <c r="XI44" s="9"/>
      <c r="XJ44" s="9"/>
      <c r="XK44" s="9"/>
      <c r="XL44" s="9"/>
      <c r="XM44" s="9"/>
      <c r="XN44" s="9"/>
      <c r="XO44" s="9"/>
      <c r="XP44" s="9"/>
      <c r="XQ44" s="9"/>
      <c r="XR44" s="9"/>
      <c r="XS44" s="9"/>
      <c r="XT44" s="9"/>
      <c r="XU44" s="9"/>
      <c r="XV44" s="9"/>
      <c r="XW44" s="9"/>
      <c r="XX44" s="9"/>
      <c r="XY44" s="9"/>
      <c r="XZ44" s="9"/>
      <c r="YA44" s="9"/>
      <c r="YB44" s="9"/>
      <c r="YC44" s="9"/>
      <c r="YD44" s="9"/>
      <c r="YE44" s="9"/>
      <c r="YF44" s="9"/>
      <c r="YG44" s="9"/>
      <c r="YH44" s="9"/>
      <c r="YI44" s="9"/>
      <c r="YJ44" s="9"/>
      <c r="YK44" s="9"/>
      <c r="YL44" s="9"/>
      <c r="YM44" s="9"/>
      <c r="YN44" s="9"/>
      <c r="YO44" s="9"/>
      <c r="YP44" s="9"/>
      <c r="YQ44" s="9"/>
      <c r="YR44" s="9"/>
      <c r="YS44" s="9"/>
      <c r="YT44" s="9"/>
      <c r="YU44" s="9"/>
      <c r="YV44" s="9"/>
      <c r="YW44" s="9"/>
      <c r="YX44" s="9"/>
      <c r="YY44" s="9"/>
      <c r="YZ44" s="9"/>
      <c r="ZA44" s="9"/>
      <c r="ZB44" s="9"/>
      <c r="ZC44" s="9"/>
      <c r="ZD44" s="9"/>
      <c r="ZE44" s="9"/>
      <c r="ZF44" s="9"/>
      <c r="ZG44" s="9"/>
      <c r="ZH44" s="9"/>
      <c r="ZI44" s="9"/>
      <c r="ZJ44" s="9"/>
      <c r="ZK44" s="9"/>
      <c r="ZL44" s="9"/>
      <c r="ZM44" s="9"/>
      <c r="ZN44" s="9"/>
      <c r="ZO44" s="9"/>
      <c r="ZP44" s="9"/>
      <c r="ZQ44" s="9"/>
      <c r="ZR44" s="9"/>
      <c r="ZS44" s="9"/>
      <c r="ZT44" s="9"/>
      <c r="ZU44" s="9"/>
      <c r="ZV44" s="9"/>
      <c r="ZW44" s="9"/>
      <c r="ZX44" s="9"/>
      <c r="ZY44" s="9"/>
      <c r="ZZ44" s="9"/>
      <c r="AAA44" s="9"/>
      <c r="AAB44" s="9"/>
      <c r="AAC44" s="9"/>
      <c r="AAD44" s="9"/>
      <c r="AAE44" s="9"/>
      <c r="AAF44" s="9"/>
      <c r="AAG44" s="9"/>
      <c r="AAH44" s="9"/>
      <c r="AAI44" s="9"/>
      <c r="AAJ44" s="9"/>
      <c r="AAK44" s="9"/>
      <c r="AAL44" s="9"/>
      <c r="AAM44" s="9"/>
      <c r="AAN44" s="9"/>
      <c r="AAO44" s="9"/>
      <c r="AAP44" s="9"/>
      <c r="AAQ44" s="9"/>
      <c r="AAR44" s="9"/>
      <c r="AAS44" s="9"/>
      <c r="AAT44" s="9"/>
      <c r="AAU44" s="9"/>
      <c r="AAV44" s="9"/>
      <c r="AAW44" s="9"/>
      <c r="AAX44" s="9"/>
      <c r="AAY44" s="9"/>
      <c r="AAZ44" s="9"/>
      <c r="ABA44" s="9"/>
      <c r="ABB44" s="9"/>
      <c r="ABC44" s="9"/>
      <c r="ABD44" s="9"/>
      <c r="ABE44" s="9"/>
      <c r="ABF44" s="9"/>
      <c r="ABG44" s="9"/>
      <c r="ABH44" s="9"/>
      <c r="ABI44" s="9"/>
      <c r="ABJ44" s="9"/>
      <c r="ABK44" s="9"/>
      <c r="ABL44" s="9"/>
      <c r="ABM44" s="9"/>
      <c r="ABN44" s="9"/>
      <c r="ABO44" s="9"/>
      <c r="ABP44" s="9"/>
      <c r="ABQ44" s="9"/>
      <c r="ABR44" s="9"/>
      <c r="ABS44" s="9"/>
      <c r="ABT44" s="9"/>
      <c r="ABU44" s="9"/>
      <c r="ABV44" s="9"/>
      <c r="ABW44" s="9"/>
      <c r="ABX44" s="9"/>
      <c r="ABY44" s="9"/>
      <c r="ABZ44" s="9"/>
      <c r="ACA44" s="9"/>
      <c r="ACB44" s="9"/>
      <c r="ACC44" s="9"/>
      <c r="ACD44" s="9"/>
      <c r="ACE44" s="9"/>
      <c r="ACF44" s="9"/>
      <c r="ACG44" s="9"/>
      <c r="ACH44" s="9"/>
      <c r="ACI44" s="9"/>
      <c r="ACJ44" s="9"/>
      <c r="ACK44" s="9"/>
      <c r="ACL44" s="9"/>
      <c r="ACM44" s="9"/>
      <c r="ACN44" s="9"/>
      <c r="ACO44" s="9"/>
      <c r="ACP44" s="9"/>
      <c r="ACQ44" s="9"/>
      <c r="ACR44" s="9"/>
      <c r="ACS44" s="9"/>
      <c r="ACT44" s="9"/>
      <c r="ACU44" s="9"/>
      <c r="ACV44" s="9"/>
      <c r="ACW44" s="9"/>
      <c r="ACX44" s="9"/>
      <c r="ACY44" s="9"/>
      <c r="ACZ44" s="9"/>
      <c r="ADA44" s="9"/>
      <c r="ADB44" s="9"/>
      <c r="ADC44" s="9"/>
      <c r="ADD44" s="9"/>
      <c r="ADE44" s="9"/>
      <c r="ADF44" s="9"/>
      <c r="ADG44" s="9"/>
      <c r="ADH44" s="9"/>
      <c r="ADI44" s="9"/>
      <c r="ADJ44" s="9"/>
      <c r="ADK44" s="9"/>
      <c r="ADL44" s="9"/>
      <c r="ADM44" s="9"/>
      <c r="ADN44" s="9"/>
      <c r="ADO44" s="9"/>
      <c r="ADP44" s="9"/>
      <c r="ADQ44" s="9"/>
      <c r="ADR44" s="9"/>
      <c r="ADS44" s="9"/>
      <c r="ADT44" s="9"/>
      <c r="ADU44" s="9"/>
      <c r="ADV44" s="9"/>
      <c r="ADW44" s="9"/>
      <c r="ADX44" s="9"/>
      <c r="ADY44" s="9"/>
      <c r="ADZ44" s="9"/>
      <c r="AEA44" s="9"/>
      <c r="AEB44" s="9"/>
      <c r="AEC44" s="9"/>
      <c r="AED44" s="9"/>
      <c r="AEE44" s="9"/>
      <c r="AEF44" s="9"/>
      <c r="AEG44" s="9"/>
      <c r="AEH44" s="9"/>
      <c r="AEI44" s="9"/>
      <c r="AEJ44" s="9"/>
      <c r="AEK44" s="9"/>
      <c r="AEL44" s="9"/>
      <c r="AEM44" s="9"/>
      <c r="AEN44" s="9"/>
      <c r="AEO44" s="9"/>
      <c r="AEP44" s="9"/>
      <c r="AEQ44" s="9"/>
      <c r="AER44" s="9"/>
      <c r="AES44" s="9"/>
      <c r="AET44" s="9"/>
      <c r="AEU44" s="9"/>
      <c r="AEV44" s="9"/>
      <c r="AEW44" s="9"/>
      <c r="AEX44" s="9"/>
      <c r="AEY44" s="9"/>
      <c r="AEZ44" s="9"/>
      <c r="AFA44" s="9"/>
      <c r="AFB44" s="9"/>
      <c r="AFC44" s="9"/>
      <c r="AFD44" s="9"/>
      <c r="AFE44" s="9"/>
      <c r="AFF44" s="9"/>
      <c r="AFG44" s="9"/>
      <c r="AFH44" s="9"/>
      <c r="AFI44" s="9"/>
      <c r="AFJ44" s="9"/>
      <c r="AFK44" s="9"/>
      <c r="AFL44" s="9"/>
      <c r="AFM44" s="9"/>
      <c r="AFN44" s="9"/>
      <c r="AFO44" s="9"/>
      <c r="AFP44" s="9"/>
      <c r="AFQ44" s="9"/>
      <c r="AFR44" s="9"/>
      <c r="AFS44" s="9"/>
      <c r="AFT44" s="9"/>
      <c r="AFU44" s="9"/>
      <c r="AFV44" s="9"/>
      <c r="AFW44" s="9"/>
      <c r="AFX44" s="9"/>
      <c r="AFY44" s="9"/>
      <c r="AFZ44" s="9"/>
      <c r="AGA44" s="9"/>
      <c r="AGB44" s="9"/>
      <c r="AGC44" s="9"/>
      <c r="AGD44" s="9"/>
      <c r="AGE44" s="9"/>
      <c r="AGF44" s="9"/>
      <c r="AGG44" s="9"/>
      <c r="AGH44" s="9"/>
      <c r="AGI44" s="9"/>
      <c r="AGJ44" s="9"/>
      <c r="AGK44" s="9"/>
      <c r="AGL44" s="9"/>
      <c r="AGM44" s="9"/>
      <c r="AGN44" s="9"/>
      <c r="AGO44" s="9"/>
      <c r="AGP44" s="9"/>
      <c r="AGQ44" s="9"/>
      <c r="AGR44" s="9"/>
      <c r="AGS44" s="9"/>
      <c r="AGT44" s="9"/>
      <c r="AGU44" s="9"/>
      <c r="AGV44" s="9"/>
      <c r="AGW44" s="9"/>
      <c r="AGX44" s="9"/>
      <c r="AGY44" s="9"/>
      <c r="AGZ44" s="9"/>
      <c r="AHA44" s="9"/>
      <c r="AHB44" s="9"/>
      <c r="AHC44" s="9"/>
      <c r="AHD44" s="9"/>
      <c r="AHE44" s="9"/>
      <c r="AHF44" s="9"/>
      <c r="AHG44" s="9"/>
      <c r="AHH44" s="9"/>
      <c r="AHI44" s="9"/>
      <c r="AHJ44" s="9"/>
      <c r="AHK44" s="9"/>
      <c r="AHL44" s="9"/>
      <c r="AHM44" s="9"/>
      <c r="AHN44" s="9"/>
      <c r="AHO44" s="9"/>
      <c r="AHP44" s="9"/>
      <c r="AHQ44" s="9"/>
      <c r="AHR44" s="9"/>
      <c r="AHS44" s="9"/>
      <c r="AHT44" s="9"/>
      <c r="AHU44" s="9"/>
      <c r="AHV44" s="9"/>
      <c r="AHW44" s="9"/>
      <c r="AHX44" s="9"/>
      <c r="AHY44" s="9"/>
      <c r="AHZ44" s="9"/>
      <c r="AIA44" s="9"/>
      <c r="AIB44" s="9"/>
      <c r="AIC44" s="9"/>
      <c r="AID44" s="9"/>
      <c r="AIE44" s="9"/>
      <c r="AIF44" s="9"/>
      <c r="AIG44" s="9"/>
      <c r="AIH44" s="9"/>
      <c r="AII44" s="9"/>
      <c r="AIJ44" s="9"/>
      <c r="AIK44" s="9"/>
      <c r="AIL44" s="9"/>
      <c r="AIM44" s="9"/>
      <c r="AIN44" s="9"/>
      <c r="AIO44" s="9"/>
      <c r="AIP44" s="9"/>
      <c r="AIQ44" s="9"/>
      <c r="AIR44" s="9"/>
      <c r="AIS44" s="9"/>
      <c r="AIT44" s="9"/>
      <c r="AIU44" s="9"/>
      <c r="AIV44" s="9"/>
      <c r="AIW44" s="9"/>
      <c r="AIX44" s="9"/>
      <c r="AIY44" s="9"/>
      <c r="AIZ44" s="9"/>
      <c r="AJA44" s="9"/>
      <c r="AJB44" s="9"/>
      <c r="AJC44" s="9"/>
      <c r="AJD44" s="9"/>
      <c r="AJE44" s="9"/>
      <c r="AJF44" s="9"/>
      <c r="AJG44" s="9"/>
      <c r="AJH44" s="9"/>
      <c r="AJI44" s="9"/>
      <c r="AJJ44" s="9"/>
      <c r="AJK44" s="9"/>
      <c r="AJL44" s="9"/>
      <c r="AJM44" s="9"/>
      <c r="AJN44" s="9"/>
      <c r="AJO44" s="9"/>
      <c r="AJP44" s="9"/>
      <c r="AJQ44" s="9"/>
      <c r="AJR44" s="9"/>
      <c r="AJS44" s="9"/>
      <c r="AJT44" s="9"/>
      <c r="AJU44" s="9"/>
      <c r="AJV44" s="9"/>
      <c r="AJW44" s="9"/>
      <c r="AJX44" s="9"/>
      <c r="AJY44" s="9"/>
      <c r="AJZ44" s="9"/>
      <c r="AKA44" s="9"/>
      <c r="AKB44" s="9"/>
      <c r="AKC44" s="9"/>
      <c r="AKD44" s="9"/>
      <c r="AKE44" s="9"/>
      <c r="AKF44" s="9"/>
      <c r="AKG44" s="9"/>
      <c r="AKH44" s="9"/>
      <c r="AKI44" s="9"/>
      <c r="AKJ44" s="9"/>
      <c r="AKK44" s="9"/>
      <c r="AKL44" s="9"/>
      <c r="AKM44" s="9"/>
      <c r="AKN44" s="9"/>
      <c r="AKO44" s="9"/>
      <c r="AKP44" s="9"/>
      <c r="AKQ44" s="9"/>
      <c r="AKR44" s="9"/>
      <c r="AKS44" s="9"/>
      <c r="AKT44" s="9"/>
      <c r="AKU44" s="9"/>
      <c r="AKV44" s="9"/>
      <c r="AKW44" s="9"/>
      <c r="AKX44" s="9"/>
      <c r="AKY44" s="9"/>
      <c r="AKZ44" s="9"/>
      <c r="ALA44" s="9"/>
      <c r="ALB44" s="9"/>
      <c r="ALC44" s="9"/>
      <c r="ALD44" s="9"/>
      <c r="ALE44" s="9"/>
      <c r="ALF44" s="9"/>
      <c r="ALG44" s="9"/>
      <c r="ALH44" s="9"/>
      <c r="ALI44" s="9"/>
      <c r="ALJ44" s="9"/>
      <c r="ALK44" s="9"/>
      <c r="ALL44" s="9"/>
      <c r="ALM44" s="9"/>
      <c r="ALN44" s="9"/>
      <c r="ALO44" s="9"/>
      <c r="ALP44" s="9"/>
      <c r="ALQ44" s="9"/>
      <c r="ALR44" s="9"/>
      <c r="ALS44" s="9"/>
      <c r="ALT44" s="9"/>
      <c r="ALU44" s="9"/>
      <c r="ALV44" s="9"/>
      <c r="ALW44" s="9"/>
      <c r="ALX44" s="9"/>
      <c r="ALY44" s="9"/>
      <c r="ALZ44" s="9"/>
      <c r="AMA44" s="9"/>
      <c r="AMB44" s="9"/>
      <c r="AMC44" s="9"/>
      <c r="AMD44" s="9"/>
      <c r="AME44" s="9"/>
      <c r="AMF44" s="9"/>
      <c r="AMG44" s="9"/>
      <c r="AMH44" s="9"/>
      <c r="AMI44" s="9"/>
      <c r="AMJ44" s="9"/>
      <c r="AMK44" s="9"/>
    </row>
    <row r="45" spans="1:1025" s="10" customFormat="1" ht="12" customHeight="1">
      <c r="A45" s="64" t="s">
        <v>12</v>
      </c>
      <c r="B45" s="322" t="s">
        <v>260</v>
      </c>
      <c r="C45" s="322"/>
      <c r="D45" s="322"/>
      <c r="E45" s="322"/>
      <c r="F45" s="322"/>
      <c r="G45" s="191">
        <f>ROUND((G44)*0.2,2)</f>
        <v>6.84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9"/>
      <c r="IU45" s="9"/>
      <c r="IV45" s="9"/>
      <c r="IW45" s="9"/>
      <c r="IX45" s="9"/>
      <c r="IY45" s="9"/>
      <c r="IZ45" s="9"/>
      <c r="JA45" s="9"/>
      <c r="JB45" s="9"/>
      <c r="JC45" s="9"/>
      <c r="JD45" s="9"/>
      <c r="JE45" s="9"/>
      <c r="JF45" s="9"/>
      <c r="JG45" s="9"/>
      <c r="JH45" s="9"/>
      <c r="JI45" s="9"/>
      <c r="JJ45" s="9"/>
      <c r="JK45" s="9"/>
      <c r="JL45" s="9"/>
      <c r="JM45" s="9"/>
      <c r="JN45" s="9"/>
      <c r="JO45" s="9"/>
      <c r="JP45" s="9"/>
      <c r="JQ45" s="9"/>
      <c r="JR45" s="9"/>
      <c r="JS45" s="9"/>
      <c r="JT45" s="9"/>
      <c r="JU45" s="9"/>
      <c r="JV45" s="9"/>
      <c r="JW45" s="9"/>
      <c r="JX45" s="9"/>
      <c r="JY45" s="9"/>
      <c r="JZ45" s="9"/>
      <c r="KA45" s="9"/>
      <c r="KB45" s="9"/>
      <c r="KC45" s="9"/>
      <c r="KD45" s="9"/>
      <c r="KE45" s="9"/>
      <c r="KF45" s="9"/>
      <c r="KG45" s="9"/>
      <c r="KH45" s="9"/>
      <c r="KI45" s="9"/>
      <c r="KJ45" s="9"/>
      <c r="KK45" s="9"/>
      <c r="KL45" s="9"/>
      <c r="KM45" s="9"/>
      <c r="KN45" s="9"/>
      <c r="KO45" s="9"/>
      <c r="KP45" s="9"/>
      <c r="KQ45" s="9"/>
      <c r="KR45" s="9"/>
      <c r="KS45" s="9"/>
      <c r="KT45" s="9"/>
      <c r="KU45" s="9"/>
      <c r="KV45" s="9"/>
      <c r="KW45" s="9"/>
      <c r="KX45" s="9"/>
      <c r="KY45" s="9"/>
      <c r="KZ45" s="9"/>
      <c r="LA45" s="9"/>
      <c r="LB45" s="9"/>
      <c r="LC45" s="9"/>
      <c r="LD45" s="9"/>
      <c r="LE45" s="9"/>
      <c r="LF45" s="9"/>
      <c r="LG45" s="9"/>
      <c r="LH45" s="9"/>
      <c r="LI45" s="9"/>
      <c r="LJ45" s="9"/>
      <c r="LK45" s="9"/>
      <c r="LL45" s="9"/>
      <c r="LM45" s="9"/>
      <c r="LN45" s="9"/>
      <c r="LO45" s="9"/>
      <c r="LP45" s="9"/>
      <c r="LQ45" s="9"/>
      <c r="LR45" s="9"/>
      <c r="LS45" s="9"/>
      <c r="LT45" s="9"/>
      <c r="LU45" s="9"/>
      <c r="LV45" s="9"/>
      <c r="LW45" s="9"/>
      <c r="LX45" s="9"/>
      <c r="LY45" s="9"/>
      <c r="LZ45" s="9"/>
      <c r="MA45" s="9"/>
      <c r="MB45" s="9"/>
      <c r="MC45" s="9"/>
      <c r="MD45" s="9"/>
      <c r="ME45" s="9"/>
      <c r="MF45" s="9"/>
      <c r="MG45" s="9"/>
      <c r="MH45" s="9"/>
      <c r="MI45" s="9"/>
      <c r="MJ45" s="9"/>
      <c r="MK45" s="9"/>
      <c r="ML45" s="9"/>
      <c r="MM45" s="9"/>
      <c r="MN45" s="9"/>
      <c r="MO45" s="9"/>
      <c r="MP45" s="9"/>
      <c r="MQ45" s="9"/>
      <c r="MR45" s="9"/>
      <c r="MS45" s="9"/>
      <c r="MT45" s="9"/>
      <c r="MU45" s="9"/>
      <c r="MV45" s="9"/>
      <c r="MW45" s="9"/>
      <c r="MX45" s="9"/>
      <c r="MY45" s="9"/>
      <c r="MZ45" s="9"/>
      <c r="NA45" s="9"/>
      <c r="NB45" s="9"/>
      <c r="NC45" s="9"/>
      <c r="ND45" s="9"/>
      <c r="NE45" s="9"/>
      <c r="NF45" s="9"/>
      <c r="NG45" s="9"/>
      <c r="NH45" s="9"/>
      <c r="NI45" s="9"/>
      <c r="NJ45" s="9"/>
      <c r="NK45" s="9"/>
      <c r="NL45" s="9"/>
      <c r="NM45" s="9"/>
      <c r="NN45" s="9"/>
      <c r="NO45" s="9"/>
      <c r="NP45" s="9"/>
      <c r="NQ45" s="9"/>
      <c r="NR45" s="9"/>
      <c r="NS45" s="9"/>
      <c r="NT45" s="9"/>
      <c r="NU45" s="9"/>
      <c r="NV45" s="9"/>
      <c r="NW45" s="9"/>
      <c r="NX45" s="9"/>
      <c r="NY45" s="9"/>
      <c r="NZ45" s="9"/>
      <c r="OA45" s="9"/>
      <c r="OB45" s="9"/>
      <c r="OC45" s="9"/>
      <c r="OD45" s="9"/>
      <c r="OE45" s="9"/>
      <c r="OF45" s="9"/>
      <c r="OG45" s="9"/>
      <c r="OH45" s="9"/>
      <c r="OI45" s="9"/>
      <c r="OJ45" s="9"/>
      <c r="OK45" s="9"/>
      <c r="OL45" s="9"/>
      <c r="OM45" s="9"/>
      <c r="ON45" s="9"/>
      <c r="OO45" s="9"/>
      <c r="OP45" s="9"/>
      <c r="OQ45" s="9"/>
      <c r="OR45" s="9"/>
      <c r="OS45" s="9"/>
      <c r="OT45" s="9"/>
      <c r="OU45" s="9"/>
      <c r="OV45" s="9"/>
      <c r="OW45" s="9"/>
      <c r="OX45" s="9"/>
      <c r="OY45" s="9"/>
      <c r="OZ45" s="9"/>
      <c r="PA45" s="9"/>
      <c r="PB45" s="9"/>
      <c r="PC45" s="9"/>
      <c r="PD45" s="9"/>
      <c r="PE45" s="9"/>
      <c r="PF45" s="9"/>
      <c r="PG45" s="9"/>
      <c r="PH45" s="9"/>
      <c r="PI45" s="9"/>
      <c r="PJ45" s="9"/>
      <c r="PK45" s="9"/>
      <c r="PL45" s="9"/>
      <c r="PM45" s="9"/>
      <c r="PN45" s="9"/>
      <c r="PO45" s="9"/>
      <c r="PP45" s="9"/>
      <c r="PQ45" s="9"/>
      <c r="PR45" s="9"/>
      <c r="PS45" s="9"/>
      <c r="PT45" s="9"/>
      <c r="PU45" s="9"/>
      <c r="PV45" s="9"/>
      <c r="PW45" s="9"/>
      <c r="PX45" s="9"/>
      <c r="PY45" s="9"/>
      <c r="PZ45" s="9"/>
      <c r="QA45" s="9"/>
      <c r="QB45" s="9"/>
      <c r="QC45" s="9"/>
      <c r="QD45" s="9"/>
      <c r="QE45" s="9"/>
      <c r="QF45" s="9"/>
      <c r="QG45" s="9"/>
      <c r="QH45" s="9"/>
      <c r="QI45" s="9"/>
      <c r="QJ45" s="9"/>
      <c r="QK45" s="9"/>
      <c r="QL45" s="9"/>
      <c r="QM45" s="9"/>
      <c r="QN45" s="9"/>
      <c r="QO45" s="9"/>
      <c r="QP45" s="9"/>
      <c r="QQ45" s="9"/>
      <c r="QR45" s="9"/>
      <c r="QS45" s="9"/>
      <c r="QT45" s="9"/>
      <c r="QU45" s="9"/>
      <c r="QV45" s="9"/>
      <c r="QW45" s="9"/>
      <c r="QX45" s="9"/>
      <c r="QY45" s="9"/>
      <c r="QZ45" s="9"/>
      <c r="RA45" s="9"/>
      <c r="RB45" s="9"/>
      <c r="RC45" s="9"/>
      <c r="RD45" s="9"/>
      <c r="RE45" s="9"/>
      <c r="RF45" s="9"/>
      <c r="RG45" s="9"/>
      <c r="RH45" s="9"/>
      <c r="RI45" s="9"/>
      <c r="RJ45" s="9"/>
      <c r="RK45" s="9"/>
      <c r="RL45" s="9"/>
      <c r="RM45" s="9"/>
      <c r="RN45" s="9"/>
      <c r="RO45" s="9"/>
      <c r="RP45" s="9"/>
      <c r="RQ45" s="9"/>
      <c r="RR45" s="9"/>
      <c r="RS45" s="9"/>
      <c r="RT45" s="9"/>
      <c r="RU45" s="9"/>
      <c r="RV45" s="9"/>
      <c r="RW45" s="9"/>
      <c r="RX45" s="9"/>
      <c r="RY45" s="9"/>
      <c r="RZ45" s="9"/>
      <c r="SA45" s="9"/>
      <c r="SB45" s="9"/>
      <c r="SC45" s="9"/>
      <c r="SD45" s="9"/>
      <c r="SE45" s="9"/>
      <c r="SF45" s="9"/>
      <c r="SG45" s="9"/>
      <c r="SH45" s="9"/>
      <c r="SI45" s="9"/>
      <c r="SJ45" s="9"/>
      <c r="SK45" s="9"/>
      <c r="SL45" s="9"/>
      <c r="SM45" s="9"/>
      <c r="SN45" s="9"/>
      <c r="SO45" s="9"/>
      <c r="SP45" s="9"/>
      <c r="SQ45" s="9"/>
      <c r="SR45" s="9"/>
      <c r="SS45" s="9"/>
      <c r="ST45" s="9"/>
      <c r="SU45" s="9"/>
      <c r="SV45" s="9"/>
      <c r="SW45" s="9"/>
      <c r="SX45" s="9"/>
      <c r="SY45" s="9"/>
      <c r="SZ45" s="9"/>
      <c r="TA45" s="9"/>
      <c r="TB45" s="9"/>
      <c r="TC45" s="9"/>
      <c r="TD45" s="9"/>
      <c r="TE45" s="9"/>
      <c r="TF45" s="9"/>
      <c r="TG45" s="9"/>
      <c r="TH45" s="9"/>
      <c r="TI45" s="9"/>
      <c r="TJ45" s="9"/>
      <c r="TK45" s="9"/>
      <c r="TL45" s="9"/>
      <c r="TM45" s="9"/>
      <c r="TN45" s="9"/>
      <c r="TO45" s="9"/>
      <c r="TP45" s="9"/>
      <c r="TQ45" s="9"/>
      <c r="TR45" s="9"/>
      <c r="TS45" s="9"/>
      <c r="TT45" s="9"/>
      <c r="TU45" s="9"/>
      <c r="TV45" s="9"/>
      <c r="TW45" s="9"/>
      <c r="TX45" s="9"/>
      <c r="TY45" s="9"/>
      <c r="TZ45" s="9"/>
      <c r="UA45" s="9"/>
      <c r="UB45" s="9"/>
      <c r="UC45" s="9"/>
      <c r="UD45" s="9"/>
      <c r="UE45" s="9"/>
      <c r="UF45" s="9"/>
      <c r="UG45" s="9"/>
      <c r="UH45" s="9"/>
      <c r="UI45" s="9"/>
      <c r="UJ45" s="9"/>
      <c r="UK45" s="9"/>
      <c r="UL45" s="9"/>
      <c r="UM45" s="9"/>
      <c r="UN45" s="9"/>
      <c r="UO45" s="9"/>
      <c r="UP45" s="9"/>
      <c r="UQ45" s="9"/>
      <c r="UR45" s="9"/>
      <c r="US45" s="9"/>
      <c r="UT45" s="9"/>
      <c r="UU45" s="9"/>
      <c r="UV45" s="9"/>
      <c r="UW45" s="9"/>
      <c r="UX45" s="9"/>
      <c r="UY45" s="9"/>
      <c r="UZ45" s="9"/>
      <c r="VA45" s="9"/>
      <c r="VB45" s="9"/>
      <c r="VC45" s="9"/>
      <c r="VD45" s="9"/>
      <c r="VE45" s="9"/>
      <c r="VF45" s="9"/>
      <c r="VG45" s="9"/>
      <c r="VH45" s="9"/>
      <c r="VI45" s="9"/>
      <c r="VJ45" s="9"/>
      <c r="VK45" s="9"/>
      <c r="VL45" s="9"/>
      <c r="VM45" s="9"/>
      <c r="VN45" s="9"/>
      <c r="VO45" s="9"/>
      <c r="VP45" s="9"/>
      <c r="VQ45" s="9"/>
      <c r="VR45" s="9"/>
      <c r="VS45" s="9"/>
      <c r="VT45" s="9"/>
      <c r="VU45" s="9"/>
      <c r="VV45" s="9"/>
      <c r="VW45" s="9"/>
      <c r="VX45" s="9"/>
      <c r="VY45" s="9"/>
      <c r="VZ45" s="9"/>
      <c r="WA45" s="9"/>
      <c r="WB45" s="9"/>
      <c r="WC45" s="9"/>
      <c r="WD45" s="9"/>
      <c r="WE45" s="9"/>
      <c r="WF45" s="9"/>
      <c r="WG45" s="9"/>
      <c r="WH45" s="9"/>
      <c r="WI45" s="9"/>
      <c r="WJ45" s="9"/>
      <c r="WK45" s="9"/>
      <c r="WL45" s="9"/>
      <c r="WM45" s="9"/>
      <c r="WN45" s="9"/>
      <c r="WO45" s="9"/>
      <c r="WP45" s="9"/>
      <c r="WQ45" s="9"/>
      <c r="WR45" s="9"/>
      <c r="WS45" s="9"/>
      <c r="WT45" s="9"/>
      <c r="WU45" s="9"/>
      <c r="WV45" s="9"/>
      <c r="WW45" s="9"/>
      <c r="WX45" s="9"/>
      <c r="WY45" s="9"/>
      <c r="WZ45" s="9"/>
      <c r="XA45" s="9"/>
      <c r="XB45" s="9"/>
      <c r="XC45" s="9"/>
      <c r="XD45" s="9"/>
      <c r="XE45" s="9"/>
      <c r="XF45" s="9"/>
      <c r="XG45" s="9"/>
      <c r="XH45" s="9"/>
      <c r="XI45" s="9"/>
      <c r="XJ45" s="9"/>
      <c r="XK45" s="9"/>
      <c r="XL45" s="9"/>
      <c r="XM45" s="9"/>
      <c r="XN45" s="9"/>
      <c r="XO45" s="9"/>
      <c r="XP45" s="9"/>
      <c r="XQ45" s="9"/>
      <c r="XR45" s="9"/>
      <c r="XS45" s="9"/>
      <c r="XT45" s="9"/>
      <c r="XU45" s="9"/>
      <c r="XV45" s="9"/>
      <c r="XW45" s="9"/>
      <c r="XX45" s="9"/>
      <c r="XY45" s="9"/>
      <c r="XZ45" s="9"/>
      <c r="YA45" s="9"/>
      <c r="YB45" s="9"/>
      <c r="YC45" s="9"/>
      <c r="YD45" s="9"/>
      <c r="YE45" s="9"/>
      <c r="YF45" s="9"/>
      <c r="YG45" s="9"/>
      <c r="YH45" s="9"/>
      <c r="YI45" s="9"/>
      <c r="YJ45" s="9"/>
      <c r="YK45" s="9"/>
      <c r="YL45" s="9"/>
      <c r="YM45" s="9"/>
      <c r="YN45" s="9"/>
      <c r="YO45" s="9"/>
      <c r="YP45" s="9"/>
      <c r="YQ45" s="9"/>
      <c r="YR45" s="9"/>
      <c r="YS45" s="9"/>
      <c r="YT45" s="9"/>
      <c r="YU45" s="9"/>
      <c r="YV45" s="9"/>
      <c r="YW45" s="9"/>
      <c r="YX45" s="9"/>
      <c r="YY45" s="9"/>
      <c r="YZ45" s="9"/>
      <c r="ZA45" s="9"/>
      <c r="ZB45" s="9"/>
      <c r="ZC45" s="9"/>
      <c r="ZD45" s="9"/>
      <c r="ZE45" s="9"/>
      <c r="ZF45" s="9"/>
      <c r="ZG45" s="9"/>
      <c r="ZH45" s="9"/>
      <c r="ZI45" s="9"/>
      <c r="ZJ45" s="9"/>
      <c r="ZK45" s="9"/>
      <c r="ZL45" s="9"/>
      <c r="ZM45" s="9"/>
      <c r="ZN45" s="9"/>
      <c r="ZO45" s="9"/>
      <c r="ZP45" s="9"/>
      <c r="ZQ45" s="9"/>
      <c r="ZR45" s="9"/>
      <c r="ZS45" s="9"/>
      <c r="ZT45" s="9"/>
      <c r="ZU45" s="9"/>
      <c r="ZV45" s="9"/>
      <c r="ZW45" s="9"/>
      <c r="ZX45" s="9"/>
      <c r="ZY45" s="9"/>
      <c r="ZZ45" s="9"/>
      <c r="AAA45" s="9"/>
      <c r="AAB45" s="9"/>
      <c r="AAC45" s="9"/>
      <c r="AAD45" s="9"/>
      <c r="AAE45" s="9"/>
      <c r="AAF45" s="9"/>
      <c r="AAG45" s="9"/>
      <c r="AAH45" s="9"/>
      <c r="AAI45" s="9"/>
      <c r="AAJ45" s="9"/>
      <c r="AAK45" s="9"/>
      <c r="AAL45" s="9"/>
      <c r="AAM45" s="9"/>
      <c r="AAN45" s="9"/>
      <c r="AAO45" s="9"/>
      <c r="AAP45" s="9"/>
      <c r="AAQ45" s="9"/>
      <c r="AAR45" s="9"/>
      <c r="AAS45" s="9"/>
      <c r="AAT45" s="9"/>
      <c r="AAU45" s="9"/>
      <c r="AAV45" s="9"/>
      <c r="AAW45" s="9"/>
      <c r="AAX45" s="9"/>
      <c r="AAY45" s="9"/>
      <c r="AAZ45" s="9"/>
      <c r="ABA45" s="9"/>
      <c r="ABB45" s="9"/>
      <c r="ABC45" s="9"/>
      <c r="ABD45" s="9"/>
      <c r="ABE45" s="9"/>
      <c r="ABF45" s="9"/>
      <c r="ABG45" s="9"/>
      <c r="ABH45" s="9"/>
      <c r="ABI45" s="9"/>
      <c r="ABJ45" s="9"/>
      <c r="ABK45" s="9"/>
      <c r="ABL45" s="9"/>
      <c r="ABM45" s="9"/>
      <c r="ABN45" s="9"/>
      <c r="ABO45" s="9"/>
      <c r="ABP45" s="9"/>
      <c r="ABQ45" s="9"/>
      <c r="ABR45" s="9"/>
      <c r="ABS45" s="9"/>
      <c r="ABT45" s="9"/>
      <c r="ABU45" s="9"/>
      <c r="ABV45" s="9"/>
      <c r="ABW45" s="9"/>
      <c r="ABX45" s="9"/>
      <c r="ABY45" s="9"/>
      <c r="ABZ45" s="9"/>
      <c r="ACA45" s="9"/>
      <c r="ACB45" s="9"/>
      <c r="ACC45" s="9"/>
      <c r="ACD45" s="9"/>
      <c r="ACE45" s="9"/>
      <c r="ACF45" s="9"/>
      <c r="ACG45" s="9"/>
      <c r="ACH45" s="9"/>
      <c r="ACI45" s="9"/>
      <c r="ACJ45" s="9"/>
      <c r="ACK45" s="9"/>
      <c r="ACL45" s="9"/>
      <c r="ACM45" s="9"/>
      <c r="ACN45" s="9"/>
      <c r="ACO45" s="9"/>
      <c r="ACP45" s="9"/>
      <c r="ACQ45" s="9"/>
      <c r="ACR45" s="9"/>
      <c r="ACS45" s="9"/>
      <c r="ACT45" s="9"/>
      <c r="ACU45" s="9"/>
      <c r="ACV45" s="9"/>
      <c r="ACW45" s="9"/>
      <c r="ACX45" s="9"/>
      <c r="ACY45" s="9"/>
      <c r="ACZ45" s="9"/>
      <c r="ADA45" s="9"/>
      <c r="ADB45" s="9"/>
      <c r="ADC45" s="9"/>
      <c r="ADD45" s="9"/>
      <c r="ADE45" s="9"/>
      <c r="ADF45" s="9"/>
      <c r="ADG45" s="9"/>
      <c r="ADH45" s="9"/>
      <c r="ADI45" s="9"/>
      <c r="ADJ45" s="9"/>
      <c r="ADK45" s="9"/>
      <c r="ADL45" s="9"/>
      <c r="ADM45" s="9"/>
      <c r="ADN45" s="9"/>
      <c r="ADO45" s="9"/>
      <c r="ADP45" s="9"/>
      <c r="ADQ45" s="9"/>
      <c r="ADR45" s="9"/>
      <c r="ADS45" s="9"/>
      <c r="ADT45" s="9"/>
      <c r="ADU45" s="9"/>
      <c r="ADV45" s="9"/>
      <c r="ADW45" s="9"/>
      <c r="ADX45" s="9"/>
      <c r="ADY45" s="9"/>
      <c r="ADZ45" s="9"/>
      <c r="AEA45" s="9"/>
      <c r="AEB45" s="9"/>
      <c r="AEC45" s="9"/>
      <c r="AED45" s="9"/>
      <c r="AEE45" s="9"/>
      <c r="AEF45" s="9"/>
      <c r="AEG45" s="9"/>
      <c r="AEH45" s="9"/>
      <c r="AEI45" s="9"/>
      <c r="AEJ45" s="9"/>
      <c r="AEK45" s="9"/>
      <c r="AEL45" s="9"/>
      <c r="AEM45" s="9"/>
      <c r="AEN45" s="9"/>
      <c r="AEO45" s="9"/>
      <c r="AEP45" s="9"/>
      <c r="AEQ45" s="9"/>
      <c r="AER45" s="9"/>
      <c r="AES45" s="9"/>
      <c r="AET45" s="9"/>
      <c r="AEU45" s="9"/>
      <c r="AEV45" s="9"/>
      <c r="AEW45" s="9"/>
      <c r="AEX45" s="9"/>
      <c r="AEY45" s="9"/>
      <c r="AEZ45" s="9"/>
      <c r="AFA45" s="9"/>
      <c r="AFB45" s="9"/>
      <c r="AFC45" s="9"/>
      <c r="AFD45" s="9"/>
      <c r="AFE45" s="9"/>
      <c r="AFF45" s="9"/>
      <c r="AFG45" s="9"/>
      <c r="AFH45" s="9"/>
      <c r="AFI45" s="9"/>
      <c r="AFJ45" s="9"/>
      <c r="AFK45" s="9"/>
      <c r="AFL45" s="9"/>
      <c r="AFM45" s="9"/>
      <c r="AFN45" s="9"/>
      <c r="AFO45" s="9"/>
      <c r="AFP45" s="9"/>
      <c r="AFQ45" s="9"/>
      <c r="AFR45" s="9"/>
      <c r="AFS45" s="9"/>
      <c r="AFT45" s="9"/>
      <c r="AFU45" s="9"/>
      <c r="AFV45" s="9"/>
      <c r="AFW45" s="9"/>
      <c r="AFX45" s="9"/>
      <c r="AFY45" s="9"/>
      <c r="AFZ45" s="9"/>
      <c r="AGA45" s="9"/>
      <c r="AGB45" s="9"/>
      <c r="AGC45" s="9"/>
      <c r="AGD45" s="9"/>
      <c r="AGE45" s="9"/>
      <c r="AGF45" s="9"/>
      <c r="AGG45" s="9"/>
      <c r="AGH45" s="9"/>
      <c r="AGI45" s="9"/>
      <c r="AGJ45" s="9"/>
      <c r="AGK45" s="9"/>
      <c r="AGL45" s="9"/>
      <c r="AGM45" s="9"/>
      <c r="AGN45" s="9"/>
      <c r="AGO45" s="9"/>
      <c r="AGP45" s="9"/>
      <c r="AGQ45" s="9"/>
      <c r="AGR45" s="9"/>
      <c r="AGS45" s="9"/>
      <c r="AGT45" s="9"/>
      <c r="AGU45" s="9"/>
      <c r="AGV45" s="9"/>
      <c r="AGW45" s="9"/>
      <c r="AGX45" s="9"/>
      <c r="AGY45" s="9"/>
      <c r="AGZ45" s="9"/>
      <c r="AHA45" s="9"/>
      <c r="AHB45" s="9"/>
      <c r="AHC45" s="9"/>
      <c r="AHD45" s="9"/>
      <c r="AHE45" s="9"/>
      <c r="AHF45" s="9"/>
      <c r="AHG45" s="9"/>
      <c r="AHH45" s="9"/>
      <c r="AHI45" s="9"/>
      <c r="AHJ45" s="9"/>
      <c r="AHK45" s="9"/>
      <c r="AHL45" s="9"/>
      <c r="AHM45" s="9"/>
      <c r="AHN45" s="9"/>
      <c r="AHO45" s="9"/>
      <c r="AHP45" s="9"/>
      <c r="AHQ45" s="9"/>
      <c r="AHR45" s="9"/>
      <c r="AHS45" s="9"/>
      <c r="AHT45" s="9"/>
      <c r="AHU45" s="9"/>
      <c r="AHV45" s="9"/>
      <c r="AHW45" s="9"/>
      <c r="AHX45" s="9"/>
      <c r="AHY45" s="9"/>
      <c r="AHZ45" s="9"/>
      <c r="AIA45" s="9"/>
      <c r="AIB45" s="9"/>
      <c r="AIC45" s="9"/>
      <c r="AID45" s="9"/>
      <c r="AIE45" s="9"/>
      <c r="AIF45" s="9"/>
      <c r="AIG45" s="9"/>
      <c r="AIH45" s="9"/>
      <c r="AII45" s="9"/>
      <c r="AIJ45" s="9"/>
      <c r="AIK45" s="9"/>
      <c r="AIL45" s="9"/>
      <c r="AIM45" s="9"/>
      <c r="AIN45" s="9"/>
      <c r="AIO45" s="9"/>
      <c r="AIP45" s="9"/>
      <c r="AIQ45" s="9"/>
      <c r="AIR45" s="9"/>
      <c r="AIS45" s="9"/>
      <c r="AIT45" s="9"/>
      <c r="AIU45" s="9"/>
      <c r="AIV45" s="9"/>
      <c r="AIW45" s="9"/>
      <c r="AIX45" s="9"/>
      <c r="AIY45" s="9"/>
      <c r="AIZ45" s="9"/>
      <c r="AJA45" s="9"/>
      <c r="AJB45" s="9"/>
      <c r="AJC45" s="9"/>
      <c r="AJD45" s="9"/>
      <c r="AJE45" s="9"/>
      <c r="AJF45" s="9"/>
      <c r="AJG45" s="9"/>
      <c r="AJH45" s="9"/>
      <c r="AJI45" s="9"/>
      <c r="AJJ45" s="9"/>
      <c r="AJK45" s="9"/>
      <c r="AJL45" s="9"/>
      <c r="AJM45" s="9"/>
      <c r="AJN45" s="9"/>
      <c r="AJO45" s="9"/>
      <c r="AJP45" s="9"/>
      <c r="AJQ45" s="9"/>
      <c r="AJR45" s="9"/>
      <c r="AJS45" s="9"/>
      <c r="AJT45" s="9"/>
      <c r="AJU45" s="9"/>
      <c r="AJV45" s="9"/>
      <c r="AJW45" s="9"/>
      <c r="AJX45" s="9"/>
      <c r="AJY45" s="9"/>
      <c r="AJZ45" s="9"/>
      <c r="AKA45" s="9"/>
      <c r="AKB45" s="9"/>
      <c r="AKC45" s="9"/>
      <c r="AKD45" s="9"/>
      <c r="AKE45" s="9"/>
      <c r="AKF45" s="9"/>
      <c r="AKG45" s="9"/>
      <c r="AKH45" s="9"/>
      <c r="AKI45" s="9"/>
      <c r="AKJ45" s="9"/>
      <c r="AKK45" s="9"/>
      <c r="AKL45" s="9"/>
      <c r="AKM45" s="9"/>
      <c r="AKN45" s="9"/>
      <c r="AKO45" s="9"/>
      <c r="AKP45" s="9"/>
      <c r="AKQ45" s="9"/>
      <c r="AKR45" s="9"/>
      <c r="AKS45" s="9"/>
      <c r="AKT45" s="9"/>
      <c r="AKU45" s="9"/>
      <c r="AKV45" s="9"/>
      <c r="AKW45" s="9"/>
      <c r="AKX45" s="9"/>
      <c r="AKY45" s="9"/>
      <c r="AKZ45" s="9"/>
      <c r="ALA45" s="9"/>
      <c r="ALB45" s="9"/>
      <c r="ALC45" s="9"/>
      <c r="ALD45" s="9"/>
      <c r="ALE45" s="9"/>
      <c r="ALF45" s="9"/>
      <c r="ALG45" s="9"/>
      <c r="ALH45" s="9"/>
      <c r="ALI45" s="9"/>
      <c r="ALJ45" s="9"/>
      <c r="ALK45" s="9"/>
      <c r="ALL45" s="9"/>
      <c r="ALM45" s="9"/>
      <c r="ALN45" s="9"/>
      <c r="ALO45" s="9"/>
      <c r="ALP45" s="9"/>
      <c r="ALQ45" s="9"/>
      <c r="ALR45" s="9"/>
      <c r="ALS45" s="9"/>
      <c r="ALT45" s="9"/>
      <c r="ALU45" s="9"/>
      <c r="ALV45" s="9"/>
      <c r="ALW45" s="9"/>
      <c r="ALX45" s="9"/>
      <c r="ALY45" s="9"/>
      <c r="ALZ45" s="9"/>
      <c r="AMA45" s="9"/>
      <c r="AMB45" s="9"/>
      <c r="AMC45" s="9"/>
      <c r="AMD45" s="9"/>
      <c r="AME45" s="9"/>
      <c r="AMF45" s="9"/>
      <c r="AMG45" s="9"/>
      <c r="AMH45" s="9"/>
      <c r="AMI45" s="9"/>
      <c r="AMJ45" s="9"/>
      <c r="AMK45" s="9"/>
    </row>
    <row r="46" spans="1:1025" s="10" customFormat="1" ht="25.5" customHeight="1">
      <c r="A46" s="190" t="s">
        <v>13</v>
      </c>
      <c r="B46" s="321" t="s">
        <v>236</v>
      </c>
      <c r="C46" s="321"/>
      <c r="D46" s="321"/>
      <c r="E46" s="323">
        <v>0.3</v>
      </c>
      <c r="F46" s="324"/>
      <c r="G46" s="104">
        <f>ROUND(E46*SUM(G43:G45),2)</f>
        <v>748.87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9"/>
      <c r="IU46" s="9"/>
      <c r="IV46" s="9"/>
      <c r="IW46" s="9"/>
      <c r="IX46" s="9"/>
      <c r="IY46" s="9"/>
      <c r="IZ46" s="9"/>
      <c r="JA46" s="9"/>
      <c r="JB46" s="9"/>
      <c r="JC46" s="9"/>
      <c r="JD46" s="9"/>
      <c r="JE46" s="9"/>
      <c r="JF46" s="9"/>
      <c r="JG46" s="9"/>
      <c r="JH46" s="9"/>
      <c r="JI46" s="9"/>
      <c r="JJ46" s="9"/>
      <c r="JK46" s="9"/>
      <c r="JL46" s="9"/>
      <c r="JM46" s="9"/>
      <c r="JN46" s="9"/>
      <c r="JO46" s="9"/>
      <c r="JP46" s="9"/>
      <c r="JQ46" s="9"/>
      <c r="JR46" s="9"/>
      <c r="JS46" s="9"/>
      <c r="JT46" s="9"/>
      <c r="JU46" s="9"/>
      <c r="JV46" s="9"/>
      <c r="JW46" s="9"/>
      <c r="JX46" s="9"/>
      <c r="JY46" s="9"/>
      <c r="JZ46" s="9"/>
      <c r="KA46" s="9"/>
      <c r="KB46" s="9"/>
      <c r="KC46" s="9"/>
      <c r="KD46" s="9"/>
      <c r="KE46" s="9"/>
      <c r="KF46" s="9"/>
      <c r="KG46" s="9"/>
      <c r="KH46" s="9"/>
      <c r="KI46" s="9"/>
      <c r="KJ46" s="9"/>
      <c r="KK46" s="9"/>
      <c r="KL46" s="9"/>
      <c r="KM46" s="9"/>
      <c r="KN46" s="9"/>
      <c r="KO46" s="9"/>
      <c r="KP46" s="9"/>
      <c r="KQ46" s="9"/>
      <c r="KR46" s="9"/>
      <c r="KS46" s="9"/>
      <c r="KT46" s="9"/>
      <c r="KU46" s="9"/>
      <c r="KV46" s="9"/>
      <c r="KW46" s="9"/>
      <c r="KX46" s="9"/>
      <c r="KY46" s="9"/>
      <c r="KZ46" s="9"/>
      <c r="LA46" s="9"/>
      <c r="LB46" s="9"/>
      <c r="LC46" s="9"/>
      <c r="LD46" s="9"/>
      <c r="LE46" s="9"/>
      <c r="LF46" s="9"/>
      <c r="LG46" s="9"/>
      <c r="LH46" s="9"/>
      <c r="LI46" s="9"/>
      <c r="LJ46" s="9"/>
      <c r="LK46" s="9"/>
      <c r="LL46" s="9"/>
      <c r="LM46" s="9"/>
      <c r="LN46" s="9"/>
      <c r="LO46" s="9"/>
      <c r="LP46" s="9"/>
      <c r="LQ46" s="9"/>
      <c r="LR46" s="9"/>
      <c r="LS46" s="9"/>
      <c r="LT46" s="9"/>
      <c r="LU46" s="9"/>
      <c r="LV46" s="9"/>
      <c r="LW46" s="9"/>
      <c r="LX46" s="9"/>
      <c r="LY46" s="9"/>
      <c r="LZ46" s="9"/>
      <c r="MA46" s="9"/>
      <c r="MB46" s="9"/>
      <c r="MC46" s="9"/>
      <c r="MD46" s="9"/>
      <c r="ME46" s="9"/>
      <c r="MF46" s="9"/>
      <c r="MG46" s="9"/>
      <c r="MH46" s="9"/>
      <c r="MI46" s="9"/>
      <c r="MJ46" s="9"/>
      <c r="MK46" s="9"/>
      <c r="ML46" s="9"/>
      <c r="MM46" s="9"/>
      <c r="MN46" s="9"/>
      <c r="MO46" s="9"/>
      <c r="MP46" s="9"/>
      <c r="MQ46" s="9"/>
      <c r="MR46" s="9"/>
      <c r="MS46" s="9"/>
      <c r="MT46" s="9"/>
      <c r="MU46" s="9"/>
      <c r="MV46" s="9"/>
      <c r="MW46" s="9"/>
      <c r="MX46" s="9"/>
      <c r="MY46" s="9"/>
      <c r="MZ46" s="9"/>
      <c r="NA46" s="9"/>
      <c r="NB46" s="9"/>
      <c r="NC46" s="9"/>
      <c r="ND46" s="9"/>
      <c r="NE46" s="9"/>
      <c r="NF46" s="9"/>
      <c r="NG46" s="9"/>
      <c r="NH46" s="9"/>
      <c r="NI46" s="9"/>
      <c r="NJ46" s="9"/>
      <c r="NK46" s="9"/>
      <c r="NL46" s="9"/>
      <c r="NM46" s="9"/>
      <c r="NN46" s="9"/>
      <c r="NO46" s="9"/>
      <c r="NP46" s="9"/>
      <c r="NQ46" s="9"/>
      <c r="NR46" s="9"/>
      <c r="NS46" s="9"/>
      <c r="NT46" s="9"/>
      <c r="NU46" s="9"/>
      <c r="NV46" s="9"/>
      <c r="NW46" s="9"/>
      <c r="NX46" s="9"/>
      <c r="NY46" s="9"/>
      <c r="NZ46" s="9"/>
      <c r="OA46" s="9"/>
      <c r="OB46" s="9"/>
      <c r="OC46" s="9"/>
      <c r="OD46" s="9"/>
      <c r="OE46" s="9"/>
      <c r="OF46" s="9"/>
      <c r="OG46" s="9"/>
      <c r="OH46" s="9"/>
      <c r="OI46" s="9"/>
      <c r="OJ46" s="9"/>
      <c r="OK46" s="9"/>
      <c r="OL46" s="9"/>
      <c r="OM46" s="9"/>
      <c r="ON46" s="9"/>
      <c r="OO46" s="9"/>
      <c r="OP46" s="9"/>
      <c r="OQ46" s="9"/>
      <c r="OR46" s="9"/>
      <c r="OS46" s="9"/>
      <c r="OT46" s="9"/>
      <c r="OU46" s="9"/>
      <c r="OV46" s="9"/>
      <c r="OW46" s="9"/>
      <c r="OX46" s="9"/>
      <c r="OY46" s="9"/>
      <c r="OZ46" s="9"/>
      <c r="PA46" s="9"/>
      <c r="PB46" s="9"/>
      <c r="PC46" s="9"/>
      <c r="PD46" s="9"/>
      <c r="PE46" s="9"/>
      <c r="PF46" s="9"/>
      <c r="PG46" s="9"/>
      <c r="PH46" s="9"/>
      <c r="PI46" s="9"/>
      <c r="PJ46" s="9"/>
      <c r="PK46" s="9"/>
      <c r="PL46" s="9"/>
      <c r="PM46" s="9"/>
      <c r="PN46" s="9"/>
      <c r="PO46" s="9"/>
      <c r="PP46" s="9"/>
      <c r="PQ46" s="9"/>
      <c r="PR46" s="9"/>
      <c r="PS46" s="9"/>
      <c r="PT46" s="9"/>
      <c r="PU46" s="9"/>
      <c r="PV46" s="9"/>
      <c r="PW46" s="9"/>
      <c r="PX46" s="9"/>
      <c r="PY46" s="9"/>
      <c r="PZ46" s="9"/>
      <c r="QA46" s="9"/>
      <c r="QB46" s="9"/>
      <c r="QC46" s="9"/>
      <c r="QD46" s="9"/>
      <c r="QE46" s="9"/>
      <c r="QF46" s="9"/>
      <c r="QG46" s="9"/>
      <c r="QH46" s="9"/>
      <c r="QI46" s="9"/>
      <c r="QJ46" s="9"/>
      <c r="QK46" s="9"/>
      <c r="QL46" s="9"/>
      <c r="QM46" s="9"/>
      <c r="QN46" s="9"/>
      <c r="QO46" s="9"/>
      <c r="QP46" s="9"/>
      <c r="QQ46" s="9"/>
      <c r="QR46" s="9"/>
      <c r="QS46" s="9"/>
      <c r="QT46" s="9"/>
      <c r="QU46" s="9"/>
      <c r="QV46" s="9"/>
      <c r="QW46" s="9"/>
      <c r="QX46" s="9"/>
      <c r="QY46" s="9"/>
      <c r="QZ46" s="9"/>
      <c r="RA46" s="9"/>
      <c r="RB46" s="9"/>
      <c r="RC46" s="9"/>
      <c r="RD46" s="9"/>
      <c r="RE46" s="9"/>
      <c r="RF46" s="9"/>
      <c r="RG46" s="9"/>
      <c r="RH46" s="9"/>
      <c r="RI46" s="9"/>
      <c r="RJ46" s="9"/>
      <c r="RK46" s="9"/>
      <c r="RL46" s="9"/>
      <c r="RM46" s="9"/>
      <c r="RN46" s="9"/>
      <c r="RO46" s="9"/>
      <c r="RP46" s="9"/>
      <c r="RQ46" s="9"/>
      <c r="RR46" s="9"/>
      <c r="RS46" s="9"/>
      <c r="RT46" s="9"/>
      <c r="RU46" s="9"/>
      <c r="RV46" s="9"/>
      <c r="RW46" s="9"/>
      <c r="RX46" s="9"/>
      <c r="RY46" s="9"/>
      <c r="RZ46" s="9"/>
      <c r="SA46" s="9"/>
      <c r="SB46" s="9"/>
      <c r="SC46" s="9"/>
      <c r="SD46" s="9"/>
      <c r="SE46" s="9"/>
      <c r="SF46" s="9"/>
      <c r="SG46" s="9"/>
      <c r="SH46" s="9"/>
      <c r="SI46" s="9"/>
      <c r="SJ46" s="9"/>
      <c r="SK46" s="9"/>
      <c r="SL46" s="9"/>
      <c r="SM46" s="9"/>
      <c r="SN46" s="9"/>
      <c r="SO46" s="9"/>
      <c r="SP46" s="9"/>
      <c r="SQ46" s="9"/>
      <c r="SR46" s="9"/>
      <c r="SS46" s="9"/>
      <c r="ST46" s="9"/>
      <c r="SU46" s="9"/>
      <c r="SV46" s="9"/>
      <c r="SW46" s="9"/>
      <c r="SX46" s="9"/>
      <c r="SY46" s="9"/>
      <c r="SZ46" s="9"/>
      <c r="TA46" s="9"/>
      <c r="TB46" s="9"/>
      <c r="TC46" s="9"/>
      <c r="TD46" s="9"/>
      <c r="TE46" s="9"/>
      <c r="TF46" s="9"/>
      <c r="TG46" s="9"/>
      <c r="TH46" s="9"/>
      <c r="TI46" s="9"/>
      <c r="TJ46" s="9"/>
      <c r="TK46" s="9"/>
      <c r="TL46" s="9"/>
      <c r="TM46" s="9"/>
      <c r="TN46" s="9"/>
      <c r="TO46" s="9"/>
      <c r="TP46" s="9"/>
      <c r="TQ46" s="9"/>
      <c r="TR46" s="9"/>
      <c r="TS46" s="9"/>
      <c r="TT46" s="9"/>
      <c r="TU46" s="9"/>
      <c r="TV46" s="9"/>
      <c r="TW46" s="9"/>
      <c r="TX46" s="9"/>
      <c r="TY46" s="9"/>
      <c r="TZ46" s="9"/>
      <c r="UA46" s="9"/>
      <c r="UB46" s="9"/>
      <c r="UC46" s="9"/>
      <c r="UD46" s="9"/>
      <c r="UE46" s="9"/>
      <c r="UF46" s="9"/>
      <c r="UG46" s="9"/>
      <c r="UH46" s="9"/>
      <c r="UI46" s="9"/>
      <c r="UJ46" s="9"/>
      <c r="UK46" s="9"/>
      <c r="UL46" s="9"/>
      <c r="UM46" s="9"/>
      <c r="UN46" s="9"/>
      <c r="UO46" s="9"/>
      <c r="UP46" s="9"/>
      <c r="UQ46" s="9"/>
      <c r="UR46" s="9"/>
      <c r="US46" s="9"/>
      <c r="UT46" s="9"/>
      <c r="UU46" s="9"/>
      <c r="UV46" s="9"/>
      <c r="UW46" s="9"/>
      <c r="UX46" s="9"/>
      <c r="UY46" s="9"/>
      <c r="UZ46" s="9"/>
      <c r="VA46" s="9"/>
      <c r="VB46" s="9"/>
      <c r="VC46" s="9"/>
      <c r="VD46" s="9"/>
      <c r="VE46" s="9"/>
      <c r="VF46" s="9"/>
      <c r="VG46" s="9"/>
      <c r="VH46" s="9"/>
      <c r="VI46" s="9"/>
      <c r="VJ46" s="9"/>
      <c r="VK46" s="9"/>
      <c r="VL46" s="9"/>
      <c r="VM46" s="9"/>
      <c r="VN46" s="9"/>
      <c r="VO46" s="9"/>
      <c r="VP46" s="9"/>
      <c r="VQ46" s="9"/>
      <c r="VR46" s="9"/>
      <c r="VS46" s="9"/>
      <c r="VT46" s="9"/>
      <c r="VU46" s="9"/>
      <c r="VV46" s="9"/>
      <c r="VW46" s="9"/>
      <c r="VX46" s="9"/>
      <c r="VY46" s="9"/>
      <c r="VZ46" s="9"/>
      <c r="WA46" s="9"/>
      <c r="WB46" s="9"/>
      <c r="WC46" s="9"/>
      <c r="WD46" s="9"/>
      <c r="WE46" s="9"/>
      <c r="WF46" s="9"/>
      <c r="WG46" s="9"/>
      <c r="WH46" s="9"/>
      <c r="WI46" s="9"/>
      <c r="WJ46" s="9"/>
      <c r="WK46" s="9"/>
      <c r="WL46" s="9"/>
      <c r="WM46" s="9"/>
      <c r="WN46" s="9"/>
      <c r="WO46" s="9"/>
      <c r="WP46" s="9"/>
      <c r="WQ46" s="9"/>
      <c r="WR46" s="9"/>
      <c r="WS46" s="9"/>
      <c r="WT46" s="9"/>
      <c r="WU46" s="9"/>
      <c r="WV46" s="9"/>
      <c r="WW46" s="9"/>
      <c r="WX46" s="9"/>
      <c r="WY46" s="9"/>
      <c r="WZ46" s="9"/>
      <c r="XA46" s="9"/>
      <c r="XB46" s="9"/>
      <c r="XC46" s="9"/>
      <c r="XD46" s="9"/>
      <c r="XE46" s="9"/>
      <c r="XF46" s="9"/>
      <c r="XG46" s="9"/>
      <c r="XH46" s="9"/>
      <c r="XI46" s="9"/>
      <c r="XJ46" s="9"/>
      <c r="XK46" s="9"/>
      <c r="XL46" s="9"/>
      <c r="XM46" s="9"/>
      <c r="XN46" s="9"/>
      <c r="XO46" s="9"/>
      <c r="XP46" s="9"/>
      <c r="XQ46" s="9"/>
      <c r="XR46" s="9"/>
      <c r="XS46" s="9"/>
      <c r="XT46" s="9"/>
      <c r="XU46" s="9"/>
      <c r="XV46" s="9"/>
      <c r="XW46" s="9"/>
      <c r="XX46" s="9"/>
      <c r="XY46" s="9"/>
      <c r="XZ46" s="9"/>
      <c r="YA46" s="9"/>
      <c r="YB46" s="9"/>
      <c r="YC46" s="9"/>
      <c r="YD46" s="9"/>
      <c r="YE46" s="9"/>
      <c r="YF46" s="9"/>
      <c r="YG46" s="9"/>
      <c r="YH46" s="9"/>
      <c r="YI46" s="9"/>
      <c r="YJ46" s="9"/>
      <c r="YK46" s="9"/>
      <c r="YL46" s="9"/>
      <c r="YM46" s="9"/>
      <c r="YN46" s="9"/>
      <c r="YO46" s="9"/>
      <c r="YP46" s="9"/>
      <c r="YQ46" s="9"/>
      <c r="YR46" s="9"/>
      <c r="YS46" s="9"/>
      <c r="YT46" s="9"/>
      <c r="YU46" s="9"/>
      <c r="YV46" s="9"/>
      <c r="YW46" s="9"/>
      <c r="YX46" s="9"/>
      <c r="YY46" s="9"/>
      <c r="YZ46" s="9"/>
      <c r="ZA46" s="9"/>
      <c r="ZB46" s="9"/>
      <c r="ZC46" s="9"/>
      <c r="ZD46" s="9"/>
      <c r="ZE46" s="9"/>
      <c r="ZF46" s="9"/>
      <c r="ZG46" s="9"/>
      <c r="ZH46" s="9"/>
      <c r="ZI46" s="9"/>
      <c r="ZJ46" s="9"/>
      <c r="ZK46" s="9"/>
      <c r="ZL46" s="9"/>
      <c r="ZM46" s="9"/>
      <c r="ZN46" s="9"/>
      <c r="ZO46" s="9"/>
      <c r="ZP46" s="9"/>
      <c r="ZQ46" s="9"/>
      <c r="ZR46" s="9"/>
      <c r="ZS46" s="9"/>
      <c r="ZT46" s="9"/>
      <c r="ZU46" s="9"/>
      <c r="ZV46" s="9"/>
      <c r="ZW46" s="9"/>
      <c r="ZX46" s="9"/>
      <c r="ZY46" s="9"/>
      <c r="ZZ46" s="9"/>
      <c r="AAA46" s="9"/>
      <c r="AAB46" s="9"/>
      <c r="AAC46" s="9"/>
      <c r="AAD46" s="9"/>
      <c r="AAE46" s="9"/>
      <c r="AAF46" s="9"/>
      <c r="AAG46" s="9"/>
      <c r="AAH46" s="9"/>
      <c r="AAI46" s="9"/>
      <c r="AAJ46" s="9"/>
      <c r="AAK46" s="9"/>
      <c r="AAL46" s="9"/>
      <c r="AAM46" s="9"/>
      <c r="AAN46" s="9"/>
      <c r="AAO46" s="9"/>
      <c r="AAP46" s="9"/>
      <c r="AAQ46" s="9"/>
      <c r="AAR46" s="9"/>
      <c r="AAS46" s="9"/>
      <c r="AAT46" s="9"/>
      <c r="AAU46" s="9"/>
      <c r="AAV46" s="9"/>
      <c r="AAW46" s="9"/>
      <c r="AAX46" s="9"/>
      <c r="AAY46" s="9"/>
      <c r="AAZ46" s="9"/>
      <c r="ABA46" s="9"/>
      <c r="ABB46" s="9"/>
      <c r="ABC46" s="9"/>
      <c r="ABD46" s="9"/>
      <c r="ABE46" s="9"/>
      <c r="ABF46" s="9"/>
      <c r="ABG46" s="9"/>
      <c r="ABH46" s="9"/>
      <c r="ABI46" s="9"/>
      <c r="ABJ46" s="9"/>
      <c r="ABK46" s="9"/>
      <c r="ABL46" s="9"/>
      <c r="ABM46" s="9"/>
      <c r="ABN46" s="9"/>
      <c r="ABO46" s="9"/>
      <c r="ABP46" s="9"/>
      <c r="ABQ46" s="9"/>
      <c r="ABR46" s="9"/>
      <c r="ABS46" s="9"/>
      <c r="ABT46" s="9"/>
      <c r="ABU46" s="9"/>
      <c r="ABV46" s="9"/>
      <c r="ABW46" s="9"/>
      <c r="ABX46" s="9"/>
      <c r="ABY46" s="9"/>
      <c r="ABZ46" s="9"/>
      <c r="ACA46" s="9"/>
      <c r="ACB46" s="9"/>
      <c r="ACC46" s="9"/>
      <c r="ACD46" s="9"/>
      <c r="ACE46" s="9"/>
      <c r="ACF46" s="9"/>
      <c r="ACG46" s="9"/>
      <c r="ACH46" s="9"/>
      <c r="ACI46" s="9"/>
      <c r="ACJ46" s="9"/>
      <c r="ACK46" s="9"/>
      <c r="ACL46" s="9"/>
      <c r="ACM46" s="9"/>
      <c r="ACN46" s="9"/>
      <c r="ACO46" s="9"/>
      <c r="ACP46" s="9"/>
      <c r="ACQ46" s="9"/>
      <c r="ACR46" s="9"/>
      <c r="ACS46" s="9"/>
      <c r="ACT46" s="9"/>
      <c r="ACU46" s="9"/>
      <c r="ACV46" s="9"/>
      <c r="ACW46" s="9"/>
      <c r="ACX46" s="9"/>
      <c r="ACY46" s="9"/>
      <c r="ACZ46" s="9"/>
      <c r="ADA46" s="9"/>
      <c r="ADB46" s="9"/>
      <c r="ADC46" s="9"/>
      <c r="ADD46" s="9"/>
      <c r="ADE46" s="9"/>
      <c r="ADF46" s="9"/>
      <c r="ADG46" s="9"/>
      <c r="ADH46" s="9"/>
      <c r="ADI46" s="9"/>
      <c r="ADJ46" s="9"/>
      <c r="ADK46" s="9"/>
      <c r="ADL46" s="9"/>
      <c r="ADM46" s="9"/>
      <c r="ADN46" s="9"/>
      <c r="ADO46" s="9"/>
      <c r="ADP46" s="9"/>
      <c r="ADQ46" s="9"/>
      <c r="ADR46" s="9"/>
      <c r="ADS46" s="9"/>
      <c r="ADT46" s="9"/>
      <c r="ADU46" s="9"/>
      <c r="ADV46" s="9"/>
      <c r="ADW46" s="9"/>
      <c r="ADX46" s="9"/>
      <c r="ADY46" s="9"/>
      <c r="ADZ46" s="9"/>
      <c r="AEA46" s="9"/>
      <c r="AEB46" s="9"/>
      <c r="AEC46" s="9"/>
      <c r="AED46" s="9"/>
      <c r="AEE46" s="9"/>
      <c r="AEF46" s="9"/>
      <c r="AEG46" s="9"/>
      <c r="AEH46" s="9"/>
      <c r="AEI46" s="9"/>
      <c r="AEJ46" s="9"/>
      <c r="AEK46" s="9"/>
      <c r="AEL46" s="9"/>
      <c r="AEM46" s="9"/>
      <c r="AEN46" s="9"/>
      <c r="AEO46" s="9"/>
      <c r="AEP46" s="9"/>
      <c r="AEQ46" s="9"/>
      <c r="AER46" s="9"/>
      <c r="AES46" s="9"/>
      <c r="AET46" s="9"/>
      <c r="AEU46" s="9"/>
      <c r="AEV46" s="9"/>
      <c r="AEW46" s="9"/>
      <c r="AEX46" s="9"/>
      <c r="AEY46" s="9"/>
      <c r="AEZ46" s="9"/>
      <c r="AFA46" s="9"/>
      <c r="AFB46" s="9"/>
      <c r="AFC46" s="9"/>
      <c r="AFD46" s="9"/>
      <c r="AFE46" s="9"/>
      <c r="AFF46" s="9"/>
      <c r="AFG46" s="9"/>
      <c r="AFH46" s="9"/>
      <c r="AFI46" s="9"/>
      <c r="AFJ46" s="9"/>
      <c r="AFK46" s="9"/>
      <c r="AFL46" s="9"/>
      <c r="AFM46" s="9"/>
      <c r="AFN46" s="9"/>
      <c r="AFO46" s="9"/>
      <c r="AFP46" s="9"/>
      <c r="AFQ46" s="9"/>
      <c r="AFR46" s="9"/>
      <c r="AFS46" s="9"/>
      <c r="AFT46" s="9"/>
      <c r="AFU46" s="9"/>
      <c r="AFV46" s="9"/>
      <c r="AFW46" s="9"/>
      <c r="AFX46" s="9"/>
      <c r="AFY46" s="9"/>
      <c r="AFZ46" s="9"/>
      <c r="AGA46" s="9"/>
      <c r="AGB46" s="9"/>
      <c r="AGC46" s="9"/>
      <c r="AGD46" s="9"/>
      <c r="AGE46" s="9"/>
      <c r="AGF46" s="9"/>
      <c r="AGG46" s="9"/>
      <c r="AGH46" s="9"/>
      <c r="AGI46" s="9"/>
      <c r="AGJ46" s="9"/>
      <c r="AGK46" s="9"/>
      <c r="AGL46" s="9"/>
      <c r="AGM46" s="9"/>
      <c r="AGN46" s="9"/>
      <c r="AGO46" s="9"/>
      <c r="AGP46" s="9"/>
      <c r="AGQ46" s="9"/>
      <c r="AGR46" s="9"/>
      <c r="AGS46" s="9"/>
      <c r="AGT46" s="9"/>
      <c r="AGU46" s="9"/>
      <c r="AGV46" s="9"/>
      <c r="AGW46" s="9"/>
      <c r="AGX46" s="9"/>
      <c r="AGY46" s="9"/>
      <c r="AGZ46" s="9"/>
      <c r="AHA46" s="9"/>
      <c r="AHB46" s="9"/>
      <c r="AHC46" s="9"/>
      <c r="AHD46" s="9"/>
      <c r="AHE46" s="9"/>
      <c r="AHF46" s="9"/>
      <c r="AHG46" s="9"/>
      <c r="AHH46" s="9"/>
      <c r="AHI46" s="9"/>
      <c r="AHJ46" s="9"/>
      <c r="AHK46" s="9"/>
      <c r="AHL46" s="9"/>
      <c r="AHM46" s="9"/>
      <c r="AHN46" s="9"/>
      <c r="AHO46" s="9"/>
      <c r="AHP46" s="9"/>
      <c r="AHQ46" s="9"/>
      <c r="AHR46" s="9"/>
      <c r="AHS46" s="9"/>
      <c r="AHT46" s="9"/>
      <c r="AHU46" s="9"/>
      <c r="AHV46" s="9"/>
      <c r="AHW46" s="9"/>
      <c r="AHX46" s="9"/>
      <c r="AHY46" s="9"/>
      <c r="AHZ46" s="9"/>
      <c r="AIA46" s="9"/>
      <c r="AIB46" s="9"/>
      <c r="AIC46" s="9"/>
      <c r="AID46" s="9"/>
      <c r="AIE46" s="9"/>
      <c r="AIF46" s="9"/>
      <c r="AIG46" s="9"/>
      <c r="AIH46" s="9"/>
      <c r="AII46" s="9"/>
      <c r="AIJ46" s="9"/>
      <c r="AIK46" s="9"/>
      <c r="AIL46" s="9"/>
      <c r="AIM46" s="9"/>
      <c r="AIN46" s="9"/>
      <c r="AIO46" s="9"/>
      <c r="AIP46" s="9"/>
      <c r="AIQ46" s="9"/>
      <c r="AIR46" s="9"/>
      <c r="AIS46" s="9"/>
      <c r="AIT46" s="9"/>
      <c r="AIU46" s="9"/>
      <c r="AIV46" s="9"/>
      <c r="AIW46" s="9"/>
      <c r="AIX46" s="9"/>
      <c r="AIY46" s="9"/>
      <c r="AIZ46" s="9"/>
      <c r="AJA46" s="9"/>
      <c r="AJB46" s="9"/>
      <c r="AJC46" s="9"/>
      <c r="AJD46" s="9"/>
      <c r="AJE46" s="9"/>
      <c r="AJF46" s="9"/>
      <c r="AJG46" s="9"/>
      <c r="AJH46" s="9"/>
      <c r="AJI46" s="9"/>
      <c r="AJJ46" s="9"/>
      <c r="AJK46" s="9"/>
      <c r="AJL46" s="9"/>
      <c r="AJM46" s="9"/>
      <c r="AJN46" s="9"/>
      <c r="AJO46" s="9"/>
      <c r="AJP46" s="9"/>
      <c r="AJQ46" s="9"/>
      <c r="AJR46" s="9"/>
      <c r="AJS46" s="9"/>
      <c r="AJT46" s="9"/>
      <c r="AJU46" s="9"/>
      <c r="AJV46" s="9"/>
      <c r="AJW46" s="9"/>
      <c r="AJX46" s="9"/>
      <c r="AJY46" s="9"/>
      <c r="AJZ46" s="9"/>
      <c r="AKA46" s="9"/>
      <c r="AKB46" s="9"/>
      <c r="AKC46" s="9"/>
      <c r="AKD46" s="9"/>
      <c r="AKE46" s="9"/>
      <c r="AKF46" s="9"/>
      <c r="AKG46" s="9"/>
      <c r="AKH46" s="9"/>
      <c r="AKI46" s="9"/>
      <c r="AKJ46" s="9"/>
      <c r="AKK46" s="9"/>
      <c r="AKL46" s="9"/>
      <c r="AKM46" s="9"/>
      <c r="AKN46" s="9"/>
      <c r="AKO46" s="9"/>
      <c r="AKP46" s="9"/>
      <c r="AKQ46" s="9"/>
      <c r="AKR46" s="9"/>
      <c r="AKS46" s="9"/>
      <c r="AKT46" s="9"/>
      <c r="AKU46" s="9"/>
      <c r="AKV46" s="9"/>
      <c r="AKW46" s="9"/>
      <c r="AKX46" s="9"/>
      <c r="AKY46" s="9"/>
      <c r="AKZ46" s="9"/>
      <c r="ALA46" s="9"/>
      <c r="ALB46" s="9"/>
      <c r="ALC46" s="9"/>
      <c r="ALD46" s="9"/>
      <c r="ALE46" s="9"/>
      <c r="ALF46" s="9"/>
      <c r="ALG46" s="9"/>
      <c r="ALH46" s="9"/>
      <c r="ALI46" s="9"/>
      <c r="ALJ46" s="9"/>
      <c r="ALK46" s="9"/>
      <c r="ALL46" s="9"/>
      <c r="ALM46" s="9"/>
      <c r="ALN46" s="9"/>
      <c r="ALO46" s="9"/>
      <c r="ALP46" s="9"/>
      <c r="ALQ46" s="9"/>
      <c r="ALR46" s="9"/>
      <c r="ALS46" s="9"/>
      <c r="ALT46" s="9"/>
      <c r="ALU46" s="9"/>
      <c r="ALV46" s="9"/>
      <c r="ALW46" s="9"/>
      <c r="ALX46" s="9"/>
      <c r="ALY46" s="9"/>
      <c r="ALZ46" s="9"/>
      <c r="AMA46" s="9"/>
      <c r="AMB46" s="9"/>
      <c r="AMC46" s="9"/>
      <c r="AMD46" s="9"/>
      <c r="AME46" s="9"/>
      <c r="AMF46" s="9"/>
      <c r="AMG46" s="9"/>
      <c r="AMH46" s="9"/>
      <c r="AMI46" s="9"/>
      <c r="AMJ46" s="9"/>
      <c r="AMK46" s="9"/>
    </row>
    <row r="47" spans="1:1025" s="10" customFormat="1" ht="12" customHeight="1">
      <c r="A47" s="64" t="s">
        <v>22</v>
      </c>
      <c r="B47" s="300" t="s">
        <v>77</v>
      </c>
      <c r="C47" s="300"/>
      <c r="D47" s="300"/>
      <c r="E47" s="300"/>
      <c r="F47" s="300"/>
      <c r="G47" s="104">
        <v>0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  <c r="JB47" s="9"/>
      <c r="JC47" s="9"/>
      <c r="JD47" s="9"/>
      <c r="JE47" s="9"/>
      <c r="JF47" s="9"/>
      <c r="JG47" s="9"/>
      <c r="JH47" s="9"/>
      <c r="JI47" s="9"/>
      <c r="JJ47" s="9"/>
      <c r="JK47" s="9"/>
      <c r="JL47" s="9"/>
      <c r="JM47" s="9"/>
      <c r="JN47" s="9"/>
      <c r="JO47" s="9"/>
      <c r="JP47" s="9"/>
      <c r="JQ47" s="9"/>
      <c r="JR47" s="9"/>
      <c r="JS47" s="9"/>
      <c r="JT47" s="9"/>
      <c r="JU47" s="9"/>
      <c r="JV47" s="9"/>
      <c r="JW47" s="9"/>
      <c r="JX47" s="9"/>
      <c r="JY47" s="9"/>
      <c r="JZ47" s="9"/>
      <c r="KA47" s="9"/>
      <c r="KB47" s="9"/>
      <c r="KC47" s="9"/>
      <c r="KD47" s="9"/>
      <c r="KE47" s="9"/>
      <c r="KF47" s="9"/>
      <c r="KG47" s="9"/>
      <c r="KH47" s="9"/>
      <c r="KI47" s="9"/>
      <c r="KJ47" s="9"/>
      <c r="KK47" s="9"/>
      <c r="KL47" s="9"/>
      <c r="KM47" s="9"/>
      <c r="KN47" s="9"/>
      <c r="KO47" s="9"/>
      <c r="KP47" s="9"/>
      <c r="KQ47" s="9"/>
      <c r="KR47" s="9"/>
      <c r="KS47" s="9"/>
      <c r="KT47" s="9"/>
      <c r="KU47" s="9"/>
      <c r="KV47" s="9"/>
      <c r="KW47" s="9"/>
      <c r="KX47" s="9"/>
      <c r="KY47" s="9"/>
      <c r="KZ47" s="9"/>
      <c r="LA47" s="9"/>
      <c r="LB47" s="9"/>
      <c r="LC47" s="9"/>
      <c r="LD47" s="9"/>
      <c r="LE47" s="9"/>
      <c r="LF47" s="9"/>
      <c r="LG47" s="9"/>
      <c r="LH47" s="9"/>
      <c r="LI47" s="9"/>
      <c r="LJ47" s="9"/>
      <c r="LK47" s="9"/>
      <c r="LL47" s="9"/>
      <c r="LM47" s="9"/>
      <c r="LN47" s="9"/>
      <c r="LO47" s="9"/>
      <c r="LP47" s="9"/>
      <c r="LQ47" s="9"/>
      <c r="LR47" s="9"/>
      <c r="LS47" s="9"/>
      <c r="LT47" s="9"/>
      <c r="LU47" s="9"/>
      <c r="LV47" s="9"/>
      <c r="LW47" s="9"/>
      <c r="LX47" s="9"/>
      <c r="LY47" s="9"/>
      <c r="LZ47" s="9"/>
      <c r="MA47" s="9"/>
      <c r="MB47" s="9"/>
      <c r="MC47" s="9"/>
      <c r="MD47" s="9"/>
      <c r="ME47" s="9"/>
      <c r="MF47" s="9"/>
      <c r="MG47" s="9"/>
      <c r="MH47" s="9"/>
      <c r="MI47" s="9"/>
      <c r="MJ47" s="9"/>
      <c r="MK47" s="9"/>
      <c r="ML47" s="9"/>
      <c r="MM47" s="9"/>
      <c r="MN47" s="9"/>
      <c r="MO47" s="9"/>
      <c r="MP47" s="9"/>
      <c r="MQ47" s="9"/>
      <c r="MR47" s="9"/>
      <c r="MS47" s="9"/>
      <c r="MT47" s="9"/>
      <c r="MU47" s="9"/>
      <c r="MV47" s="9"/>
      <c r="MW47" s="9"/>
      <c r="MX47" s="9"/>
      <c r="MY47" s="9"/>
      <c r="MZ47" s="9"/>
      <c r="NA47" s="9"/>
      <c r="NB47" s="9"/>
      <c r="NC47" s="9"/>
      <c r="ND47" s="9"/>
      <c r="NE47" s="9"/>
      <c r="NF47" s="9"/>
      <c r="NG47" s="9"/>
      <c r="NH47" s="9"/>
      <c r="NI47" s="9"/>
      <c r="NJ47" s="9"/>
      <c r="NK47" s="9"/>
      <c r="NL47" s="9"/>
      <c r="NM47" s="9"/>
      <c r="NN47" s="9"/>
      <c r="NO47" s="9"/>
      <c r="NP47" s="9"/>
      <c r="NQ47" s="9"/>
      <c r="NR47" s="9"/>
      <c r="NS47" s="9"/>
      <c r="NT47" s="9"/>
      <c r="NU47" s="9"/>
      <c r="NV47" s="9"/>
      <c r="NW47" s="9"/>
      <c r="NX47" s="9"/>
      <c r="NY47" s="9"/>
      <c r="NZ47" s="9"/>
      <c r="OA47" s="9"/>
      <c r="OB47" s="9"/>
      <c r="OC47" s="9"/>
      <c r="OD47" s="9"/>
      <c r="OE47" s="9"/>
      <c r="OF47" s="9"/>
      <c r="OG47" s="9"/>
      <c r="OH47" s="9"/>
      <c r="OI47" s="9"/>
      <c r="OJ47" s="9"/>
      <c r="OK47" s="9"/>
      <c r="OL47" s="9"/>
      <c r="OM47" s="9"/>
      <c r="ON47" s="9"/>
      <c r="OO47" s="9"/>
      <c r="OP47" s="9"/>
      <c r="OQ47" s="9"/>
      <c r="OR47" s="9"/>
      <c r="OS47" s="9"/>
      <c r="OT47" s="9"/>
      <c r="OU47" s="9"/>
      <c r="OV47" s="9"/>
      <c r="OW47" s="9"/>
      <c r="OX47" s="9"/>
      <c r="OY47" s="9"/>
      <c r="OZ47" s="9"/>
      <c r="PA47" s="9"/>
      <c r="PB47" s="9"/>
      <c r="PC47" s="9"/>
      <c r="PD47" s="9"/>
      <c r="PE47" s="9"/>
      <c r="PF47" s="9"/>
      <c r="PG47" s="9"/>
      <c r="PH47" s="9"/>
      <c r="PI47" s="9"/>
      <c r="PJ47" s="9"/>
      <c r="PK47" s="9"/>
      <c r="PL47" s="9"/>
      <c r="PM47" s="9"/>
      <c r="PN47" s="9"/>
      <c r="PO47" s="9"/>
      <c r="PP47" s="9"/>
      <c r="PQ47" s="9"/>
      <c r="PR47" s="9"/>
      <c r="PS47" s="9"/>
      <c r="PT47" s="9"/>
      <c r="PU47" s="9"/>
      <c r="PV47" s="9"/>
      <c r="PW47" s="9"/>
      <c r="PX47" s="9"/>
      <c r="PY47" s="9"/>
      <c r="PZ47" s="9"/>
      <c r="QA47" s="9"/>
      <c r="QB47" s="9"/>
      <c r="QC47" s="9"/>
      <c r="QD47" s="9"/>
      <c r="QE47" s="9"/>
      <c r="QF47" s="9"/>
      <c r="QG47" s="9"/>
      <c r="QH47" s="9"/>
      <c r="QI47" s="9"/>
      <c r="QJ47" s="9"/>
      <c r="QK47" s="9"/>
      <c r="QL47" s="9"/>
      <c r="QM47" s="9"/>
      <c r="QN47" s="9"/>
      <c r="QO47" s="9"/>
      <c r="QP47" s="9"/>
      <c r="QQ47" s="9"/>
      <c r="QR47" s="9"/>
      <c r="QS47" s="9"/>
      <c r="QT47" s="9"/>
      <c r="QU47" s="9"/>
      <c r="QV47" s="9"/>
      <c r="QW47" s="9"/>
      <c r="QX47" s="9"/>
      <c r="QY47" s="9"/>
      <c r="QZ47" s="9"/>
      <c r="RA47" s="9"/>
      <c r="RB47" s="9"/>
      <c r="RC47" s="9"/>
      <c r="RD47" s="9"/>
      <c r="RE47" s="9"/>
      <c r="RF47" s="9"/>
      <c r="RG47" s="9"/>
      <c r="RH47" s="9"/>
      <c r="RI47" s="9"/>
      <c r="RJ47" s="9"/>
      <c r="RK47" s="9"/>
      <c r="RL47" s="9"/>
      <c r="RM47" s="9"/>
      <c r="RN47" s="9"/>
      <c r="RO47" s="9"/>
      <c r="RP47" s="9"/>
      <c r="RQ47" s="9"/>
      <c r="RR47" s="9"/>
      <c r="RS47" s="9"/>
      <c r="RT47" s="9"/>
      <c r="RU47" s="9"/>
      <c r="RV47" s="9"/>
      <c r="RW47" s="9"/>
      <c r="RX47" s="9"/>
      <c r="RY47" s="9"/>
      <c r="RZ47" s="9"/>
      <c r="SA47" s="9"/>
      <c r="SB47" s="9"/>
      <c r="SC47" s="9"/>
      <c r="SD47" s="9"/>
      <c r="SE47" s="9"/>
      <c r="SF47" s="9"/>
      <c r="SG47" s="9"/>
      <c r="SH47" s="9"/>
      <c r="SI47" s="9"/>
      <c r="SJ47" s="9"/>
      <c r="SK47" s="9"/>
      <c r="SL47" s="9"/>
      <c r="SM47" s="9"/>
      <c r="SN47" s="9"/>
      <c r="SO47" s="9"/>
      <c r="SP47" s="9"/>
      <c r="SQ47" s="9"/>
      <c r="SR47" s="9"/>
      <c r="SS47" s="9"/>
      <c r="ST47" s="9"/>
      <c r="SU47" s="9"/>
      <c r="SV47" s="9"/>
      <c r="SW47" s="9"/>
      <c r="SX47" s="9"/>
      <c r="SY47" s="9"/>
      <c r="SZ47" s="9"/>
      <c r="TA47" s="9"/>
      <c r="TB47" s="9"/>
      <c r="TC47" s="9"/>
      <c r="TD47" s="9"/>
      <c r="TE47" s="9"/>
      <c r="TF47" s="9"/>
      <c r="TG47" s="9"/>
      <c r="TH47" s="9"/>
      <c r="TI47" s="9"/>
      <c r="TJ47" s="9"/>
      <c r="TK47" s="9"/>
      <c r="TL47" s="9"/>
      <c r="TM47" s="9"/>
      <c r="TN47" s="9"/>
      <c r="TO47" s="9"/>
      <c r="TP47" s="9"/>
      <c r="TQ47" s="9"/>
      <c r="TR47" s="9"/>
      <c r="TS47" s="9"/>
      <c r="TT47" s="9"/>
      <c r="TU47" s="9"/>
      <c r="TV47" s="9"/>
      <c r="TW47" s="9"/>
      <c r="TX47" s="9"/>
      <c r="TY47" s="9"/>
      <c r="TZ47" s="9"/>
      <c r="UA47" s="9"/>
      <c r="UB47" s="9"/>
      <c r="UC47" s="9"/>
      <c r="UD47" s="9"/>
      <c r="UE47" s="9"/>
      <c r="UF47" s="9"/>
      <c r="UG47" s="9"/>
      <c r="UH47" s="9"/>
      <c r="UI47" s="9"/>
      <c r="UJ47" s="9"/>
      <c r="UK47" s="9"/>
      <c r="UL47" s="9"/>
      <c r="UM47" s="9"/>
      <c r="UN47" s="9"/>
      <c r="UO47" s="9"/>
      <c r="UP47" s="9"/>
      <c r="UQ47" s="9"/>
      <c r="UR47" s="9"/>
      <c r="US47" s="9"/>
      <c r="UT47" s="9"/>
      <c r="UU47" s="9"/>
      <c r="UV47" s="9"/>
      <c r="UW47" s="9"/>
      <c r="UX47" s="9"/>
      <c r="UY47" s="9"/>
      <c r="UZ47" s="9"/>
      <c r="VA47" s="9"/>
      <c r="VB47" s="9"/>
      <c r="VC47" s="9"/>
      <c r="VD47" s="9"/>
      <c r="VE47" s="9"/>
      <c r="VF47" s="9"/>
      <c r="VG47" s="9"/>
      <c r="VH47" s="9"/>
      <c r="VI47" s="9"/>
      <c r="VJ47" s="9"/>
      <c r="VK47" s="9"/>
      <c r="VL47" s="9"/>
      <c r="VM47" s="9"/>
      <c r="VN47" s="9"/>
      <c r="VO47" s="9"/>
      <c r="VP47" s="9"/>
      <c r="VQ47" s="9"/>
      <c r="VR47" s="9"/>
      <c r="VS47" s="9"/>
      <c r="VT47" s="9"/>
      <c r="VU47" s="9"/>
      <c r="VV47" s="9"/>
      <c r="VW47" s="9"/>
      <c r="VX47" s="9"/>
      <c r="VY47" s="9"/>
      <c r="VZ47" s="9"/>
      <c r="WA47" s="9"/>
      <c r="WB47" s="9"/>
      <c r="WC47" s="9"/>
      <c r="WD47" s="9"/>
      <c r="WE47" s="9"/>
      <c r="WF47" s="9"/>
      <c r="WG47" s="9"/>
      <c r="WH47" s="9"/>
      <c r="WI47" s="9"/>
      <c r="WJ47" s="9"/>
      <c r="WK47" s="9"/>
      <c r="WL47" s="9"/>
      <c r="WM47" s="9"/>
      <c r="WN47" s="9"/>
      <c r="WO47" s="9"/>
      <c r="WP47" s="9"/>
      <c r="WQ47" s="9"/>
      <c r="WR47" s="9"/>
      <c r="WS47" s="9"/>
      <c r="WT47" s="9"/>
      <c r="WU47" s="9"/>
      <c r="WV47" s="9"/>
      <c r="WW47" s="9"/>
      <c r="WX47" s="9"/>
      <c r="WY47" s="9"/>
      <c r="WZ47" s="9"/>
      <c r="XA47" s="9"/>
      <c r="XB47" s="9"/>
      <c r="XC47" s="9"/>
      <c r="XD47" s="9"/>
      <c r="XE47" s="9"/>
      <c r="XF47" s="9"/>
      <c r="XG47" s="9"/>
      <c r="XH47" s="9"/>
      <c r="XI47" s="9"/>
      <c r="XJ47" s="9"/>
      <c r="XK47" s="9"/>
      <c r="XL47" s="9"/>
      <c r="XM47" s="9"/>
      <c r="XN47" s="9"/>
      <c r="XO47" s="9"/>
      <c r="XP47" s="9"/>
      <c r="XQ47" s="9"/>
      <c r="XR47" s="9"/>
      <c r="XS47" s="9"/>
      <c r="XT47" s="9"/>
      <c r="XU47" s="9"/>
      <c r="XV47" s="9"/>
      <c r="XW47" s="9"/>
      <c r="XX47" s="9"/>
      <c r="XY47" s="9"/>
      <c r="XZ47" s="9"/>
      <c r="YA47" s="9"/>
      <c r="YB47" s="9"/>
      <c r="YC47" s="9"/>
      <c r="YD47" s="9"/>
      <c r="YE47" s="9"/>
      <c r="YF47" s="9"/>
      <c r="YG47" s="9"/>
      <c r="YH47" s="9"/>
      <c r="YI47" s="9"/>
      <c r="YJ47" s="9"/>
      <c r="YK47" s="9"/>
      <c r="YL47" s="9"/>
      <c r="YM47" s="9"/>
      <c r="YN47" s="9"/>
      <c r="YO47" s="9"/>
      <c r="YP47" s="9"/>
      <c r="YQ47" s="9"/>
      <c r="YR47" s="9"/>
      <c r="YS47" s="9"/>
      <c r="YT47" s="9"/>
      <c r="YU47" s="9"/>
      <c r="YV47" s="9"/>
      <c r="YW47" s="9"/>
      <c r="YX47" s="9"/>
      <c r="YY47" s="9"/>
      <c r="YZ47" s="9"/>
      <c r="ZA47" s="9"/>
      <c r="ZB47" s="9"/>
      <c r="ZC47" s="9"/>
      <c r="ZD47" s="9"/>
      <c r="ZE47" s="9"/>
      <c r="ZF47" s="9"/>
      <c r="ZG47" s="9"/>
      <c r="ZH47" s="9"/>
      <c r="ZI47" s="9"/>
      <c r="ZJ47" s="9"/>
      <c r="ZK47" s="9"/>
      <c r="ZL47" s="9"/>
      <c r="ZM47" s="9"/>
      <c r="ZN47" s="9"/>
      <c r="ZO47" s="9"/>
      <c r="ZP47" s="9"/>
      <c r="ZQ47" s="9"/>
      <c r="ZR47" s="9"/>
      <c r="ZS47" s="9"/>
      <c r="ZT47" s="9"/>
      <c r="ZU47" s="9"/>
      <c r="ZV47" s="9"/>
      <c r="ZW47" s="9"/>
      <c r="ZX47" s="9"/>
      <c r="ZY47" s="9"/>
      <c r="ZZ47" s="9"/>
      <c r="AAA47" s="9"/>
      <c r="AAB47" s="9"/>
      <c r="AAC47" s="9"/>
      <c r="AAD47" s="9"/>
      <c r="AAE47" s="9"/>
      <c r="AAF47" s="9"/>
      <c r="AAG47" s="9"/>
      <c r="AAH47" s="9"/>
      <c r="AAI47" s="9"/>
      <c r="AAJ47" s="9"/>
      <c r="AAK47" s="9"/>
      <c r="AAL47" s="9"/>
      <c r="AAM47" s="9"/>
      <c r="AAN47" s="9"/>
      <c r="AAO47" s="9"/>
      <c r="AAP47" s="9"/>
      <c r="AAQ47" s="9"/>
      <c r="AAR47" s="9"/>
      <c r="AAS47" s="9"/>
      <c r="AAT47" s="9"/>
      <c r="AAU47" s="9"/>
      <c r="AAV47" s="9"/>
      <c r="AAW47" s="9"/>
      <c r="AAX47" s="9"/>
      <c r="AAY47" s="9"/>
      <c r="AAZ47" s="9"/>
      <c r="ABA47" s="9"/>
      <c r="ABB47" s="9"/>
      <c r="ABC47" s="9"/>
      <c r="ABD47" s="9"/>
      <c r="ABE47" s="9"/>
      <c r="ABF47" s="9"/>
      <c r="ABG47" s="9"/>
      <c r="ABH47" s="9"/>
      <c r="ABI47" s="9"/>
      <c r="ABJ47" s="9"/>
      <c r="ABK47" s="9"/>
      <c r="ABL47" s="9"/>
      <c r="ABM47" s="9"/>
      <c r="ABN47" s="9"/>
      <c r="ABO47" s="9"/>
      <c r="ABP47" s="9"/>
      <c r="ABQ47" s="9"/>
      <c r="ABR47" s="9"/>
      <c r="ABS47" s="9"/>
      <c r="ABT47" s="9"/>
      <c r="ABU47" s="9"/>
      <c r="ABV47" s="9"/>
      <c r="ABW47" s="9"/>
      <c r="ABX47" s="9"/>
      <c r="ABY47" s="9"/>
      <c r="ABZ47" s="9"/>
      <c r="ACA47" s="9"/>
      <c r="ACB47" s="9"/>
      <c r="ACC47" s="9"/>
      <c r="ACD47" s="9"/>
      <c r="ACE47" s="9"/>
      <c r="ACF47" s="9"/>
      <c r="ACG47" s="9"/>
      <c r="ACH47" s="9"/>
      <c r="ACI47" s="9"/>
      <c r="ACJ47" s="9"/>
      <c r="ACK47" s="9"/>
      <c r="ACL47" s="9"/>
      <c r="ACM47" s="9"/>
      <c r="ACN47" s="9"/>
      <c r="ACO47" s="9"/>
      <c r="ACP47" s="9"/>
      <c r="ACQ47" s="9"/>
      <c r="ACR47" s="9"/>
      <c r="ACS47" s="9"/>
      <c r="ACT47" s="9"/>
      <c r="ACU47" s="9"/>
      <c r="ACV47" s="9"/>
      <c r="ACW47" s="9"/>
      <c r="ACX47" s="9"/>
      <c r="ACY47" s="9"/>
      <c r="ACZ47" s="9"/>
      <c r="ADA47" s="9"/>
      <c r="ADB47" s="9"/>
      <c r="ADC47" s="9"/>
      <c r="ADD47" s="9"/>
      <c r="ADE47" s="9"/>
      <c r="ADF47" s="9"/>
      <c r="ADG47" s="9"/>
      <c r="ADH47" s="9"/>
      <c r="ADI47" s="9"/>
      <c r="ADJ47" s="9"/>
      <c r="ADK47" s="9"/>
      <c r="ADL47" s="9"/>
      <c r="ADM47" s="9"/>
      <c r="ADN47" s="9"/>
      <c r="ADO47" s="9"/>
      <c r="ADP47" s="9"/>
      <c r="ADQ47" s="9"/>
      <c r="ADR47" s="9"/>
      <c r="ADS47" s="9"/>
      <c r="ADT47" s="9"/>
      <c r="ADU47" s="9"/>
      <c r="ADV47" s="9"/>
      <c r="ADW47" s="9"/>
      <c r="ADX47" s="9"/>
      <c r="ADY47" s="9"/>
      <c r="ADZ47" s="9"/>
      <c r="AEA47" s="9"/>
      <c r="AEB47" s="9"/>
      <c r="AEC47" s="9"/>
      <c r="AED47" s="9"/>
      <c r="AEE47" s="9"/>
      <c r="AEF47" s="9"/>
      <c r="AEG47" s="9"/>
      <c r="AEH47" s="9"/>
      <c r="AEI47" s="9"/>
      <c r="AEJ47" s="9"/>
      <c r="AEK47" s="9"/>
      <c r="AEL47" s="9"/>
      <c r="AEM47" s="9"/>
      <c r="AEN47" s="9"/>
      <c r="AEO47" s="9"/>
      <c r="AEP47" s="9"/>
      <c r="AEQ47" s="9"/>
      <c r="AER47" s="9"/>
      <c r="AES47" s="9"/>
      <c r="AET47" s="9"/>
      <c r="AEU47" s="9"/>
      <c r="AEV47" s="9"/>
      <c r="AEW47" s="9"/>
      <c r="AEX47" s="9"/>
      <c r="AEY47" s="9"/>
      <c r="AEZ47" s="9"/>
      <c r="AFA47" s="9"/>
      <c r="AFB47" s="9"/>
      <c r="AFC47" s="9"/>
      <c r="AFD47" s="9"/>
      <c r="AFE47" s="9"/>
      <c r="AFF47" s="9"/>
      <c r="AFG47" s="9"/>
      <c r="AFH47" s="9"/>
      <c r="AFI47" s="9"/>
      <c r="AFJ47" s="9"/>
      <c r="AFK47" s="9"/>
      <c r="AFL47" s="9"/>
      <c r="AFM47" s="9"/>
      <c r="AFN47" s="9"/>
      <c r="AFO47" s="9"/>
      <c r="AFP47" s="9"/>
      <c r="AFQ47" s="9"/>
      <c r="AFR47" s="9"/>
      <c r="AFS47" s="9"/>
      <c r="AFT47" s="9"/>
      <c r="AFU47" s="9"/>
      <c r="AFV47" s="9"/>
      <c r="AFW47" s="9"/>
      <c r="AFX47" s="9"/>
      <c r="AFY47" s="9"/>
      <c r="AFZ47" s="9"/>
      <c r="AGA47" s="9"/>
      <c r="AGB47" s="9"/>
      <c r="AGC47" s="9"/>
      <c r="AGD47" s="9"/>
      <c r="AGE47" s="9"/>
      <c r="AGF47" s="9"/>
      <c r="AGG47" s="9"/>
      <c r="AGH47" s="9"/>
      <c r="AGI47" s="9"/>
      <c r="AGJ47" s="9"/>
      <c r="AGK47" s="9"/>
      <c r="AGL47" s="9"/>
      <c r="AGM47" s="9"/>
      <c r="AGN47" s="9"/>
      <c r="AGO47" s="9"/>
      <c r="AGP47" s="9"/>
      <c r="AGQ47" s="9"/>
      <c r="AGR47" s="9"/>
      <c r="AGS47" s="9"/>
      <c r="AGT47" s="9"/>
      <c r="AGU47" s="9"/>
      <c r="AGV47" s="9"/>
      <c r="AGW47" s="9"/>
      <c r="AGX47" s="9"/>
      <c r="AGY47" s="9"/>
      <c r="AGZ47" s="9"/>
      <c r="AHA47" s="9"/>
      <c r="AHB47" s="9"/>
      <c r="AHC47" s="9"/>
      <c r="AHD47" s="9"/>
      <c r="AHE47" s="9"/>
      <c r="AHF47" s="9"/>
      <c r="AHG47" s="9"/>
      <c r="AHH47" s="9"/>
      <c r="AHI47" s="9"/>
      <c r="AHJ47" s="9"/>
      <c r="AHK47" s="9"/>
      <c r="AHL47" s="9"/>
      <c r="AHM47" s="9"/>
      <c r="AHN47" s="9"/>
      <c r="AHO47" s="9"/>
      <c r="AHP47" s="9"/>
      <c r="AHQ47" s="9"/>
      <c r="AHR47" s="9"/>
      <c r="AHS47" s="9"/>
      <c r="AHT47" s="9"/>
      <c r="AHU47" s="9"/>
      <c r="AHV47" s="9"/>
      <c r="AHW47" s="9"/>
      <c r="AHX47" s="9"/>
      <c r="AHY47" s="9"/>
      <c r="AHZ47" s="9"/>
      <c r="AIA47" s="9"/>
      <c r="AIB47" s="9"/>
      <c r="AIC47" s="9"/>
      <c r="AID47" s="9"/>
      <c r="AIE47" s="9"/>
      <c r="AIF47" s="9"/>
      <c r="AIG47" s="9"/>
      <c r="AIH47" s="9"/>
      <c r="AII47" s="9"/>
      <c r="AIJ47" s="9"/>
      <c r="AIK47" s="9"/>
      <c r="AIL47" s="9"/>
      <c r="AIM47" s="9"/>
      <c r="AIN47" s="9"/>
      <c r="AIO47" s="9"/>
      <c r="AIP47" s="9"/>
      <c r="AIQ47" s="9"/>
      <c r="AIR47" s="9"/>
      <c r="AIS47" s="9"/>
      <c r="AIT47" s="9"/>
      <c r="AIU47" s="9"/>
      <c r="AIV47" s="9"/>
      <c r="AIW47" s="9"/>
      <c r="AIX47" s="9"/>
      <c r="AIY47" s="9"/>
      <c r="AIZ47" s="9"/>
      <c r="AJA47" s="9"/>
      <c r="AJB47" s="9"/>
      <c r="AJC47" s="9"/>
      <c r="AJD47" s="9"/>
      <c r="AJE47" s="9"/>
      <c r="AJF47" s="9"/>
      <c r="AJG47" s="9"/>
      <c r="AJH47" s="9"/>
      <c r="AJI47" s="9"/>
      <c r="AJJ47" s="9"/>
      <c r="AJK47" s="9"/>
      <c r="AJL47" s="9"/>
      <c r="AJM47" s="9"/>
      <c r="AJN47" s="9"/>
      <c r="AJO47" s="9"/>
      <c r="AJP47" s="9"/>
      <c r="AJQ47" s="9"/>
      <c r="AJR47" s="9"/>
      <c r="AJS47" s="9"/>
      <c r="AJT47" s="9"/>
      <c r="AJU47" s="9"/>
      <c r="AJV47" s="9"/>
      <c r="AJW47" s="9"/>
      <c r="AJX47" s="9"/>
      <c r="AJY47" s="9"/>
      <c r="AJZ47" s="9"/>
      <c r="AKA47" s="9"/>
      <c r="AKB47" s="9"/>
      <c r="AKC47" s="9"/>
      <c r="AKD47" s="9"/>
      <c r="AKE47" s="9"/>
      <c r="AKF47" s="9"/>
      <c r="AKG47" s="9"/>
      <c r="AKH47" s="9"/>
      <c r="AKI47" s="9"/>
      <c r="AKJ47" s="9"/>
      <c r="AKK47" s="9"/>
      <c r="AKL47" s="9"/>
      <c r="AKM47" s="9"/>
      <c r="AKN47" s="9"/>
      <c r="AKO47" s="9"/>
      <c r="AKP47" s="9"/>
      <c r="AKQ47" s="9"/>
      <c r="AKR47" s="9"/>
      <c r="AKS47" s="9"/>
      <c r="AKT47" s="9"/>
      <c r="AKU47" s="9"/>
      <c r="AKV47" s="9"/>
      <c r="AKW47" s="9"/>
      <c r="AKX47" s="9"/>
      <c r="AKY47" s="9"/>
      <c r="AKZ47" s="9"/>
      <c r="ALA47" s="9"/>
      <c r="ALB47" s="9"/>
      <c r="ALC47" s="9"/>
      <c r="ALD47" s="9"/>
      <c r="ALE47" s="9"/>
      <c r="ALF47" s="9"/>
      <c r="ALG47" s="9"/>
      <c r="ALH47" s="9"/>
      <c r="ALI47" s="9"/>
      <c r="ALJ47" s="9"/>
      <c r="ALK47" s="9"/>
      <c r="ALL47" s="9"/>
      <c r="ALM47" s="9"/>
      <c r="ALN47" s="9"/>
      <c r="ALO47" s="9"/>
      <c r="ALP47" s="9"/>
      <c r="ALQ47" s="9"/>
      <c r="ALR47" s="9"/>
      <c r="ALS47" s="9"/>
      <c r="ALT47" s="9"/>
      <c r="ALU47" s="9"/>
      <c r="ALV47" s="9"/>
      <c r="ALW47" s="9"/>
      <c r="ALX47" s="9"/>
      <c r="ALY47" s="9"/>
      <c r="ALZ47" s="9"/>
      <c r="AMA47" s="9"/>
      <c r="AMB47" s="9"/>
      <c r="AMC47" s="9"/>
      <c r="AMD47" s="9"/>
      <c r="AME47" s="9"/>
      <c r="AMF47" s="9"/>
      <c r="AMG47" s="9"/>
      <c r="AMH47" s="9"/>
      <c r="AMI47" s="9"/>
      <c r="AMJ47" s="9"/>
      <c r="AMK47" s="9"/>
    </row>
    <row r="48" spans="1:1025" s="15" customFormat="1" ht="15.75" customHeight="1">
      <c r="A48" s="301" t="s">
        <v>239</v>
      </c>
      <c r="B48" s="301"/>
      <c r="C48" s="301"/>
      <c r="D48" s="301"/>
      <c r="E48" s="301"/>
      <c r="F48" s="301"/>
      <c r="G48" s="41">
        <f>SUM(G43:G47)</f>
        <v>3245.1099999999997</v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/>
      <c r="MM48" s="13"/>
      <c r="MN48" s="13"/>
      <c r="MO48" s="13"/>
      <c r="MP48" s="13"/>
      <c r="MQ48" s="13"/>
      <c r="MR48" s="13"/>
      <c r="MS48" s="13"/>
      <c r="MT48" s="13"/>
      <c r="MU48" s="13"/>
      <c r="MV48" s="13"/>
      <c r="MW48" s="13"/>
      <c r="MX48" s="13"/>
      <c r="MY48" s="13"/>
      <c r="MZ48" s="13"/>
      <c r="NA48" s="13"/>
      <c r="NB48" s="13"/>
      <c r="NC48" s="13"/>
      <c r="ND48" s="13"/>
      <c r="NE48" s="13"/>
      <c r="NF48" s="13"/>
      <c r="NG48" s="13"/>
      <c r="NH48" s="13"/>
      <c r="NI48" s="13"/>
      <c r="NJ48" s="13"/>
      <c r="NK48" s="13"/>
      <c r="NL48" s="13"/>
      <c r="NM48" s="13"/>
      <c r="NN48" s="13"/>
      <c r="NO48" s="13"/>
      <c r="NP48" s="13"/>
      <c r="NQ48" s="13"/>
      <c r="NR48" s="13"/>
      <c r="NS48" s="13"/>
      <c r="NT48" s="13"/>
      <c r="NU48" s="13"/>
      <c r="NV48" s="13"/>
      <c r="NW48" s="13"/>
      <c r="NX48" s="13"/>
      <c r="NY48" s="13"/>
      <c r="NZ48" s="13"/>
      <c r="OA48" s="13"/>
      <c r="OB48" s="13"/>
      <c r="OC48" s="13"/>
      <c r="OD48" s="13"/>
      <c r="OE48" s="13"/>
      <c r="OF48" s="13"/>
      <c r="OG48" s="13"/>
      <c r="OH48" s="13"/>
      <c r="OI48" s="13"/>
      <c r="OJ48" s="13"/>
      <c r="OK48" s="13"/>
      <c r="OL48" s="13"/>
      <c r="OM48" s="13"/>
      <c r="ON48" s="13"/>
      <c r="OO48" s="13"/>
      <c r="OP48" s="13"/>
      <c r="OQ48" s="13"/>
      <c r="OR48" s="13"/>
      <c r="OS48" s="13"/>
      <c r="OT48" s="13"/>
      <c r="OU48" s="13"/>
      <c r="OV48" s="13"/>
      <c r="OW48" s="13"/>
      <c r="OX48" s="13"/>
      <c r="OY48" s="13"/>
      <c r="OZ48" s="13"/>
      <c r="PA48" s="13"/>
      <c r="PB48" s="13"/>
      <c r="PC48" s="13"/>
      <c r="PD48" s="13"/>
      <c r="PE48" s="13"/>
      <c r="PF48" s="13"/>
      <c r="PG48" s="13"/>
      <c r="PH48" s="13"/>
      <c r="PI48" s="13"/>
      <c r="PJ48" s="13"/>
      <c r="PK48" s="13"/>
      <c r="PL48" s="13"/>
      <c r="PM48" s="13"/>
      <c r="PN48" s="13"/>
      <c r="PO48" s="13"/>
      <c r="PP48" s="13"/>
      <c r="PQ48" s="13"/>
      <c r="PR48" s="13"/>
      <c r="PS48" s="13"/>
      <c r="PT48" s="13"/>
      <c r="PU48" s="13"/>
      <c r="PV48" s="13"/>
      <c r="PW48" s="13"/>
      <c r="PX48" s="13"/>
      <c r="PY48" s="13"/>
      <c r="PZ48" s="13"/>
      <c r="QA48" s="13"/>
      <c r="QB48" s="13"/>
      <c r="QC48" s="13"/>
      <c r="QD48" s="13"/>
      <c r="QE48" s="13"/>
      <c r="QF48" s="13"/>
      <c r="QG48" s="13"/>
      <c r="QH48" s="13"/>
      <c r="QI48" s="13"/>
      <c r="QJ48" s="13"/>
      <c r="QK48" s="13"/>
      <c r="QL48" s="13"/>
      <c r="QM48" s="13"/>
      <c r="QN48" s="13"/>
      <c r="QO48" s="13"/>
      <c r="QP48" s="13"/>
      <c r="QQ48" s="13"/>
      <c r="QR48" s="13"/>
      <c r="QS48" s="13"/>
      <c r="QT48" s="13"/>
      <c r="QU48" s="13"/>
      <c r="QV48" s="13"/>
      <c r="QW48" s="13"/>
      <c r="QX48" s="13"/>
      <c r="QY48" s="13"/>
      <c r="QZ48" s="13"/>
      <c r="RA48" s="13"/>
      <c r="RB48" s="13"/>
      <c r="RC48" s="13"/>
      <c r="RD48" s="13"/>
      <c r="RE48" s="13"/>
      <c r="RF48" s="13"/>
      <c r="RG48" s="13"/>
      <c r="RH48" s="13"/>
      <c r="RI48" s="13"/>
      <c r="RJ48" s="13"/>
      <c r="RK48" s="13"/>
      <c r="RL48" s="13"/>
      <c r="RM48" s="13"/>
      <c r="RN48" s="13"/>
      <c r="RO48" s="13"/>
      <c r="RP48" s="13"/>
      <c r="RQ48" s="13"/>
      <c r="RR48" s="13"/>
      <c r="RS48" s="13"/>
      <c r="RT48" s="13"/>
      <c r="RU48" s="13"/>
      <c r="RV48" s="13"/>
      <c r="RW48" s="13"/>
      <c r="RX48" s="13"/>
      <c r="RY48" s="13"/>
      <c r="RZ48" s="13"/>
      <c r="SA48" s="13"/>
      <c r="SB48" s="13"/>
      <c r="SC48" s="13"/>
      <c r="SD48" s="13"/>
      <c r="SE48" s="13"/>
      <c r="SF48" s="13"/>
      <c r="SG48" s="13"/>
      <c r="SH48" s="13"/>
      <c r="SI48" s="13"/>
      <c r="SJ48" s="13"/>
      <c r="SK48" s="13"/>
      <c r="SL48" s="13"/>
      <c r="SM48" s="13"/>
      <c r="SN48" s="13"/>
      <c r="SO48" s="13"/>
      <c r="SP48" s="13"/>
      <c r="SQ48" s="13"/>
      <c r="SR48" s="13"/>
      <c r="SS48" s="13"/>
      <c r="ST48" s="13"/>
      <c r="SU48" s="13"/>
      <c r="SV48" s="13"/>
      <c r="SW48" s="13"/>
      <c r="SX48" s="13"/>
      <c r="SY48" s="13"/>
      <c r="SZ48" s="13"/>
      <c r="TA48" s="13"/>
      <c r="TB48" s="13"/>
      <c r="TC48" s="13"/>
      <c r="TD48" s="13"/>
      <c r="TE48" s="13"/>
      <c r="TF48" s="13"/>
      <c r="TG48" s="13"/>
      <c r="TH48" s="13"/>
      <c r="TI48" s="13"/>
      <c r="TJ48" s="13"/>
      <c r="TK48" s="13"/>
      <c r="TL48" s="13"/>
      <c r="TM48" s="13"/>
      <c r="TN48" s="13"/>
      <c r="TO48" s="13"/>
      <c r="TP48" s="13"/>
      <c r="TQ48" s="13"/>
      <c r="TR48" s="13"/>
      <c r="TS48" s="13"/>
      <c r="TT48" s="13"/>
      <c r="TU48" s="13"/>
      <c r="TV48" s="13"/>
      <c r="TW48" s="13"/>
      <c r="TX48" s="13"/>
      <c r="TY48" s="13"/>
      <c r="TZ48" s="13"/>
      <c r="UA48" s="13"/>
      <c r="UB48" s="13"/>
      <c r="UC48" s="13"/>
      <c r="UD48" s="13"/>
      <c r="UE48" s="13"/>
      <c r="UF48" s="13"/>
      <c r="UG48" s="13"/>
      <c r="UH48" s="13"/>
      <c r="UI48" s="13"/>
      <c r="UJ48" s="13"/>
      <c r="UK48" s="13"/>
      <c r="UL48" s="13"/>
      <c r="UM48" s="13"/>
      <c r="UN48" s="13"/>
      <c r="UO48" s="13"/>
      <c r="UP48" s="13"/>
      <c r="UQ48" s="13"/>
      <c r="UR48" s="13"/>
      <c r="US48" s="13"/>
      <c r="UT48" s="13"/>
      <c r="UU48" s="13"/>
      <c r="UV48" s="13"/>
      <c r="UW48" s="13"/>
      <c r="UX48" s="13"/>
      <c r="UY48" s="13"/>
      <c r="UZ48" s="13"/>
      <c r="VA48" s="13"/>
      <c r="VB48" s="13"/>
      <c r="VC48" s="13"/>
      <c r="VD48" s="13"/>
      <c r="VE48" s="13"/>
      <c r="VF48" s="13"/>
      <c r="VG48" s="13"/>
      <c r="VH48" s="13"/>
      <c r="VI48" s="13"/>
      <c r="VJ48" s="13"/>
      <c r="VK48" s="13"/>
      <c r="VL48" s="13"/>
      <c r="VM48" s="13"/>
      <c r="VN48" s="13"/>
      <c r="VO48" s="13"/>
      <c r="VP48" s="13"/>
      <c r="VQ48" s="13"/>
      <c r="VR48" s="13"/>
      <c r="VS48" s="13"/>
      <c r="VT48" s="13"/>
      <c r="VU48" s="13"/>
      <c r="VV48" s="13"/>
      <c r="VW48" s="13"/>
      <c r="VX48" s="13"/>
      <c r="VY48" s="13"/>
      <c r="VZ48" s="13"/>
      <c r="WA48" s="13"/>
      <c r="WB48" s="13"/>
      <c r="WC48" s="13"/>
      <c r="WD48" s="13"/>
      <c r="WE48" s="13"/>
      <c r="WF48" s="13"/>
      <c r="WG48" s="13"/>
      <c r="WH48" s="13"/>
      <c r="WI48" s="13"/>
      <c r="WJ48" s="13"/>
      <c r="WK48" s="13"/>
      <c r="WL48" s="13"/>
      <c r="WM48" s="13"/>
      <c r="WN48" s="13"/>
      <c r="WO48" s="13"/>
      <c r="WP48" s="13"/>
      <c r="WQ48" s="13"/>
      <c r="WR48" s="13"/>
      <c r="WS48" s="13"/>
      <c r="WT48" s="13"/>
      <c r="WU48" s="13"/>
      <c r="WV48" s="13"/>
      <c r="WW48" s="13"/>
      <c r="WX48" s="13"/>
      <c r="WY48" s="13"/>
      <c r="WZ48" s="13"/>
      <c r="XA48" s="13"/>
      <c r="XB48" s="13"/>
      <c r="XC48" s="13"/>
      <c r="XD48" s="13"/>
      <c r="XE48" s="13"/>
      <c r="XF48" s="13"/>
      <c r="XG48" s="13"/>
      <c r="XH48" s="13"/>
      <c r="XI48" s="13"/>
      <c r="XJ48" s="13"/>
      <c r="XK48" s="13"/>
      <c r="XL48" s="13"/>
      <c r="XM48" s="13"/>
      <c r="XN48" s="13"/>
      <c r="XO48" s="13"/>
      <c r="XP48" s="13"/>
      <c r="XQ48" s="13"/>
      <c r="XR48" s="13"/>
      <c r="XS48" s="13"/>
      <c r="XT48" s="13"/>
      <c r="XU48" s="13"/>
      <c r="XV48" s="13"/>
      <c r="XW48" s="13"/>
      <c r="XX48" s="13"/>
      <c r="XY48" s="13"/>
      <c r="XZ48" s="13"/>
      <c r="YA48" s="13"/>
      <c r="YB48" s="13"/>
      <c r="YC48" s="13"/>
      <c r="YD48" s="13"/>
      <c r="YE48" s="13"/>
      <c r="YF48" s="13"/>
      <c r="YG48" s="13"/>
      <c r="YH48" s="13"/>
      <c r="YI48" s="13"/>
      <c r="YJ48" s="13"/>
      <c r="YK48" s="13"/>
      <c r="YL48" s="13"/>
      <c r="YM48" s="13"/>
      <c r="YN48" s="13"/>
      <c r="YO48" s="13"/>
      <c r="YP48" s="13"/>
      <c r="YQ48" s="13"/>
      <c r="YR48" s="13"/>
      <c r="YS48" s="13"/>
      <c r="YT48" s="13"/>
      <c r="YU48" s="13"/>
      <c r="YV48" s="13"/>
      <c r="YW48" s="13"/>
      <c r="YX48" s="13"/>
      <c r="YY48" s="13"/>
      <c r="YZ48" s="13"/>
      <c r="ZA48" s="13"/>
      <c r="ZB48" s="13"/>
      <c r="ZC48" s="13"/>
      <c r="ZD48" s="13"/>
      <c r="ZE48" s="13"/>
      <c r="ZF48" s="13"/>
      <c r="ZG48" s="13"/>
      <c r="ZH48" s="13"/>
      <c r="ZI48" s="13"/>
      <c r="ZJ48" s="13"/>
      <c r="ZK48" s="13"/>
      <c r="ZL48" s="13"/>
      <c r="ZM48" s="13"/>
      <c r="ZN48" s="13"/>
      <c r="ZO48" s="13"/>
      <c r="ZP48" s="13"/>
      <c r="ZQ48" s="13"/>
      <c r="ZR48" s="13"/>
      <c r="ZS48" s="13"/>
      <c r="ZT48" s="13"/>
      <c r="ZU48" s="13"/>
      <c r="ZV48" s="13"/>
      <c r="ZW48" s="13"/>
      <c r="ZX48" s="13"/>
      <c r="ZY48" s="13"/>
      <c r="ZZ48" s="13"/>
      <c r="AAA48" s="13"/>
      <c r="AAB48" s="13"/>
      <c r="AAC48" s="13"/>
      <c r="AAD48" s="13"/>
      <c r="AAE48" s="13"/>
      <c r="AAF48" s="13"/>
      <c r="AAG48" s="13"/>
      <c r="AAH48" s="13"/>
      <c r="AAI48" s="13"/>
      <c r="AAJ48" s="13"/>
      <c r="AAK48" s="13"/>
      <c r="AAL48" s="13"/>
      <c r="AAM48" s="13"/>
      <c r="AAN48" s="13"/>
      <c r="AAO48" s="13"/>
      <c r="AAP48" s="13"/>
      <c r="AAQ48" s="13"/>
      <c r="AAR48" s="13"/>
      <c r="AAS48" s="13"/>
      <c r="AAT48" s="13"/>
      <c r="AAU48" s="13"/>
      <c r="AAV48" s="13"/>
      <c r="AAW48" s="13"/>
      <c r="AAX48" s="13"/>
      <c r="AAY48" s="13"/>
      <c r="AAZ48" s="13"/>
      <c r="ABA48" s="13"/>
      <c r="ABB48" s="13"/>
      <c r="ABC48" s="13"/>
      <c r="ABD48" s="13"/>
      <c r="ABE48" s="13"/>
      <c r="ABF48" s="13"/>
      <c r="ABG48" s="13"/>
      <c r="ABH48" s="13"/>
      <c r="ABI48" s="13"/>
      <c r="ABJ48" s="13"/>
      <c r="ABK48" s="13"/>
      <c r="ABL48" s="13"/>
      <c r="ABM48" s="13"/>
      <c r="ABN48" s="13"/>
      <c r="ABO48" s="13"/>
      <c r="ABP48" s="13"/>
      <c r="ABQ48" s="13"/>
      <c r="ABR48" s="13"/>
      <c r="ABS48" s="13"/>
      <c r="ABT48" s="13"/>
      <c r="ABU48" s="13"/>
      <c r="ABV48" s="13"/>
      <c r="ABW48" s="13"/>
      <c r="ABX48" s="13"/>
      <c r="ABY48" s="13"/>
      <c r="ABZ48" s="13"/>
      <c r="ACA48" s="13"/>
      <c r="ACB48" s="13"/>
      <c r="ACC48" s="13"/>
      <c r="ACD48" s="13"/>
      <c r="ACE48" s="13"/>
      <c r="ACF48" s="13"/>
      <c r="ACG48" s="13"/>
      <c r="ACH48" s="13"/>
      <c r="ACI48" s="13"/>
      <c r="ACJ48" s="13"/>
      <c r="ACK48" s="13"/>
      <c r="ACL48" s="13"/>
      <c r="ACM48" s="13"/>
      <c r="ACN48" s="13"/>
      <c r="ACO48" s="13"/>
      <c r="ACP48" s="13"/>
      <c r="ACQ48" s="13"/>
      <c r="ACR48" s="13"/>
      <c r="ACS48" s="13"/>
      <c r="ACT48" s="13"/>
      <c r="ACU48" s="13"/>
      <c r="ACV48" s="13"/>
      <c r="ACW48" s="13"/>
      <c r="ACX48" s="13"/>
      <c r="ACY48" s="13"/>
      <c r="ACZ48" s="13"/>
      <c r="ADA48" s="13"/>
      <c r="ADB48" s="13"/>
      <c r="ADC48" s="13"/>
      <c r="ADD48" s="13"/>
      <c r="ADE48" s="13"/>
      <c r="ADF48" s="13"/>
      <c r="ADG48" s="13"/>
      <c r="ADH48" s="13"/>
      <c r="ADI48" s="13"/>
      <c r="ADJ48" s="13"/>
      <c r="ADK48" s="13"/>
      <c r="ADL48" s="13"/>
      <c r="ADM48" s="13"/>
      <c r="ADN48" s="13"/>
      <c r="ADO48" s="13"/>
      <c r="ADP48" s="13"/>
      <c r="ADQ48" s="13"/>
      <c r="ADR48" s="13"/>
      <c r="ADS48" s="13"/>
      <c r="ADT48" s="13"/>
      <c r="ADU48" s="13"/>
      <c r="ADV48" s="13"/>
      <c r="ADW48" s="13"/>
      <c r="ADX48" s="13"/>
      <c r="ADY48" s="13"/>
      <c r="ADZ48" s="13"/>
      <c r="AEA48" s="13"/>
      <c r="AEB48" s="13"/>
      <c r="AEC48" s="13"/>
      <c r="AED48" s="13"/>
      <c r="AEE48" s="13"/>
      <c r="AEF48" s="13"/>
      <c r="AEG48" s="13"/>
      <c r="AEH48" s="13"/>
      <c r="AEI48" s="13"/>
      <c r="AEJ48" s="13"/>
      <c r="AEK48" s="13"/>
      <c r="AEL48" s="13"/>
      <c r="AEM48" s="13"/>
      <c r="AEN48" s="13"/>
      <c r="AEO48" s="13"/>
      <c r="AEP48" s="13"/>
      <c r="AEQ48" s="13"/>
      <c r="AER48" s="13"/>
      <c r="AES48" s="13"/>
      <c r="AET48" s="13"/>
      <c r="AEU48" s="13"/>
      <c r="AEV48" s="13"/>
      <c r="AEW48" s="13"/>
      <c r="AEX48" s="13"/>
      <c r="AEY48" s="13"/>
      <c r="AEZ48" s="13"/>
      <c r="AFA48" s="13"/>
      <c r="AFB48" s="13"/>
      <c r="AFC48" s="13"/>
      <c r="AFD48" s="13"/>
      <c r="AFE48" s="13"/>
      <c r="AFF48" s="13"/>
      <c r="AFG48" s="13"/>
      <c r="AFH48" s="13"/>
      <c r="AFI48" s="13"/>
      <c r="AFJ48" s="13"/>
      <c r="AFK48" s="13"/>
      <c r="AFL48" s="13"/>
      <c r="AFM48" s="13"/>
      <c r="AFN48" s="13"/>
      <c r="AFO48" s="13"/>
      <c r="AFP48" s="13"/>
      <c r="AFQ48" s="13"/>
      <c r="AFR48" s="13"/>
      <c r="AFS48" s="13"/>
      <c r="AFT48" s="13"/>
      <c r="AFU48" s="13"/>
      <c r="AFV48" s="13"/>
      <c r="AFW48" s="13"/>
      <c r="AFX48" s="13"/>
      <c r="AFY48" s="13"/>
      <c r="AFZ48" s="13"/>
      <c r="AGA48" s="13"/>
      <c r="AGB48" s="13"/>
      <c r="AGC48" s="13"/>
      <c r="AGD48" s="13"/>
      <c r="AGE48" s="13"/>
      <c r="AGF48" s="13"/>
      <c r="AGG48" s="13"/>
      <c r="AGH48" s="13"/>
      <c r="AGI48" s="13"/>
      <c r="AGJ48" s="13"/>
      <c r="AGK48" s="13"/>
      <c r="AGL48" s="13"/>
      <c r="AGM48" s="13"/>
      <c r="AGN48" s="13"/>
      <c r="AGO48" s="13"/>
      <c r="AGP48" s="13"/>
      <c r="AGQ48" s="13"/>
      <c r="AGR48" s="13"/>
      <c r="AGS48" s="13"/>
      <c r="AGT48" s="13"/>
      <c r="AGU48" s="13"/>
      <c r="AGV48" s="13"/>
      <c r="AGW48" s="13"/>
      <c r="AGX48" s="13"/>
      <c r="AGY48" s="13"/>
      <c r="AGZ48" s="13"/>
      <c r="AHA48" s="13"/>
      <c r="AHB48" s="13"/>
      <c r="AHC48" s="13"/>
      <c r="AHD48" s="13"/>
      <c r="AHE48" s="13"/>
      <c r="AHF48" s="13"/>
      <c r="AHG48" s="13"/>
      <c r="AHH48" s="13"/>
      <c r="AHI48" s="13"/>
      <c r="AHJ48" s="13"/>
      <c r="AHK48" s="13"/>
      <c r="AHL48" s="13"/>
      <c r="AHM48" s="13"/>
      <c r="AHN48" s="13"/>
      <c r="AHO48" s="13"/>
      <c r="AHP48" s="13"/>
      <c r="AHQ48" s="13"/>
      <c r="AHR48" s="13"/>
      <c r="AHS48" s="13"/>
      <c r="AHT48" s="13"/>
      <c r="AHU48" s="13"/>
      <c r="AHV48" s="13"/>
      <c r="AHW48" s="13"/>
      <c r="AHX48" s="13"/>
      <c r="AHY48" s="13"/>
      <c r="AHZ48" s="13"/>
      <c r="AIA48" s="13"/>
      <c r="AIB48" s="13"/>
      <c r="AIC48" s="13"/>
      <c r="AID48" s="13"/>
      <c r="AIE48" s="13"/>
      <c r="AIF48" s="13"/>
      <c r="AIG48" s="13"/>
      <c r="AIH48" s="13"/>
      <c r="AII48" s="13"/>
      <c r="AIJ48" s="13"/>
      <c r="AIK48" s="13"/>
      <c r="AIL48" s="13"/>
      <c r="AIM48" s="13"/>
      <c r="AIN48" s="13"/>
      <c r="AIO48" s="13"/>
      <c r="AIP48" s="13"/>
      <c r="AIQ48" s="13"/>
      <c r="AIR48" s="13"/>
      <c r="AIS48" s="13"/>
      <c r="AIT48" s="13"/>
      <c r="AIU48" s="13"/>
      <c r="AIV48" s="13"/>
      <c r="AIW48" s="13"/>
      <c r="AIX48" s="13"/>
      <c r="AIY48" s="13"/>
      <c r="AIZ48" s="13"/>
      <c r="AJA48" s="13"/>
      <c r="AJB48" s="13"/>
      <c r="AJC48" s="13"/>
      <c r="AJD48" s="13"/>
      <c r="AJE48" s="13"/>
      <c r="AJF48" s="13"/>
      <c r="AJG48" s="13"/>
      <c r="AJH48" s="13"/>
      <c r="AJI48" s="13"/>
      <c r="AJJ48" s="13"/>
      <c r="AJK48" s="13"/>
      <c r="AJL48" s="13"/>
      <c r="AJM48" s="13"/>
      <c r="AJN48" s="13"/>
      <c r="AJO48" s="13"/>
      <c r="AJP48" s="13"/>
      <c r="AJQ48" s="13"/>
      <c r="AJR48" s="13"/>
      <c r="AJS48" s="13"/>
      <c r="AJT48" s="13"/>
      <c r="AJU48" s="13"/>
      <c r="AJV48" s="13"/>
      <c r="AJW48" s="13"/>
      <c r="AJX48" s="13"/>
      <c r="AJY48" s="13"/>
      <c r="AJZ48" s="13"/>
      <c r="AKA48" s="13"/>
      <c r="AKB48" s="13"/>
      <c r="AKC48" s="13"/>
      <c r="AKD48" s="13"/>
      <c r="AKE48" s="13"/>
      <c r="AKF48" s="13"/>
      <c r="AKG48" s="13"/>
      <c r="AKH48" s="13"/>
      <c r="AKI48" s="13"/>
      <c r="AKJ48" s="13"/>
      <c r="AKK48" s="13"/>
      <c r="AKL48" s="13"/>
      <c r="AKM48" s="13"/>
      <c r="AKN48" s="13"/>
      <c r="AKO48" s="13"/>
      <c r="AKP48" s="13"/>
      <c r="AKQ48" s="13"/>
      <c r="AKR48" s="13"/>
      <c r="AKS48" s="13"/>
      <c r="AKT48" s="13"/>
      <c r="AKU48" s="13"/>
      <c r="AKV48" s="13"/>
      <c r="AKW48" s="13"/>
      <c r="AKX48" s="13"/>
      <c r="AKY48" s="13"/>
      <c r="AKZ48" s="13"/>
      <c r="ALA48" s="13"/>
      <c r="ALB48" s="13"/>
      <c r="ALC48" s="13"/>
      <c r="ALD48" s="13"/>
      <c r="ALE48" s="13"/>
      <c r="ALF48" s="13"/>
      <c r="ALG48" s="13"/>
      <c r="ALH48" s="13"/>
      <c r="ALI48" s="13"/>
      <c r="ALJ48" s="13"/>
      <c r="ALK48" s="13"/>
      <c r="ALL48" s="13"/>
      <c r="ALM48" s="13"/>
      <c r="ALN48" s="13"/>
      <c r="ALO48" s="13"/>
      <c r="ALP48" s="13"/>
      <c r="ALQ48" s="13"/>
      <c r="ALR48" s="13"/>
      <c r="ALS48" s="13"/>
      <c r="ALT48" s="13"/>
      <c r="ALU48" s="13"/>
      <c r="ALV48" s="13"/>
      <c r="ALW48" s="13"/>
      <c r="ALX48" s="13"/>
      <c r="ALY48" s="13"/>
      <c r="ALZ48" s="13"/>
      <c r="AMA48" s="13"/>
      <c r="AMB48" s="13"/>
      <c r="AMC48" s="13"/>
      <c r="AMD48" s="13"/>
      <c r="AME48" s="13"/>
      <c r="AMF48" s="13"/>
      <c r="AMG48" s="13"/>
      <c r="AMH48" s="13"/>
      <c r="AMI48" s="13"/>
      <c r="AMJ48" s="13"/>
      <c r="AMK48" s="13"/>
    </row>
    <row r="49" spans="1:1025" s="15" customFormat="1" ht="15.75" customHeight="1">
      <c r="A49" s="87" t="s">
        <v>23</v>
      </c>
      <c r="B49" s="273" t="s">
        <v>306</v>
      </c>
      <c r="C49" s="273"/>
      <c r="D49" s="273"/>
      <c r="E49" s="273"/>
      <c r="F49" s="273"/>
      <c r="G49" s="147">
        <f>ROUND(G31*15*G36*0.5,2)</f>
        <v>153.44999999999999</v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  <c r="JA49" s="13"/>
      <c r="JB49" s="13"/>
      <c r="JC49" s="13"/>
      <c r="JD49" s="13"/>
      <c r="JE49" s="13"/>
      <c r="JF49" s="13"/>
      <c r="JG49" s="13"/>
      <c r="JH49" s="13"/>
      <c r="JI49" s="13"/>
      <c r="JJ49" s="13"/>
      <c r="JK49" s="13"/>
      <c r="JL49" s="13"/>
      <c r="JM49" s="13"/>
      <c r="JN49" s="13"/>
      <c r="JO49" s="13"/>
      <c r="JP49" s="13"/>
      <c r="JQ49" s="13"/>
      <c r="JR49" s="13"/>
      <c r="JS49" s="13"/>
      <c r="JT49" s="13"/>
      <c r="JU49" s="13"/>
      <c r="JV49" s="13"/>
      <c r="JW49" s="13"/>
      <c r="JX49" s="13"/>
      <c r="JY49" s="13"/>
      <c r="JZ49" s="13"/>
      <c r="KA49" s="13"/>
      <c r="KB49" s="13"/>
      <c r="KC49" s="13"/>
      <c r="KD49" s="13"/>
      <c r="KE49" s="13"/>
      <c r="KF49" s="13"/>
      <c r="KG49" s="13"/>
      <c r="KH49" s="13"/>
      <c r="KI49" s="13"/>
      <c r="KJ49" s="13"/>
      <c r="KK49" s="13"/>
      <c r="KL49" s="13"/>
      <c r="KM49" s="13"/>
      <c r="KN49" s="13"/>
      <c r="KO49" s="13"/>
      <c r="KP49" s="13"/>
      <c r="KQ49" s="13"/>
      <c r="KR49" s="13"/>
      <c r="KS49" s="13"/>
      <c r="KT49" s="13"/>
      <c r="KU49" s="13"/>
      <c r="KV49" s="13"/>
      <c r="KW49" s="13"/>
      <c r="KX49" s="13"/>
      <c r="KY49" s="13"/>
      <c r="KZ49" s="13"/>
      <c r="LA49" s="13"/>
      <c r="LB49" s="13"/>
      <c r="LC49" s="13"/>
      <c r="LD49" s="13"/>
      <c r="LE49" s="13"/>
      <c r="LF49" s="13"/>
      <c r="LG49" s="13"/>
      <c r="LH49" s="13"/>
      <c r="LI49" s="13"/>
      <c r="LJ49" s="13"/>
      <c r="LK49" s="13"/>
      <c r="LL49" s="13"/>
      <c r="LM49" s="13"/>
      <c r="LN49" s="13"/>
      <c r="LO49" s="13"/>
      <c r="LP49" s="13"/>
      <c r="LQ49" s="13"/>
      <c r="LR49" s="13"/>
      <c r="LS49" s="13"/>
      <c r="LT49" s="13"/>
      <c r="LU49" s="13"/>
      <c r="LV49" s="13"/>
      <c r="LW49" s="13"/>
      <c r="LX49" s="13"/>
      <c r="LY49" s="13"/>
      <c r="LZ49" s="13"/>
      <c r="MA49" s="13"/>
      <c r="MB49" s="13"/>
      <c r="MC49" s="13"/>
      <c r="MD49" s="13"/>
      <c r="ME49" s="13"/>
      <c r="MF49" s="13"/>
      <c r="MG49" s="13"/>
      <c r="MH49" s="13"/>
      <c r="MI49" s="13"/>
      <c r="MJ49" s="13"/>
      <c r="MK49" s="13"/>
      <c r="ML49" s="13"/>
      <c r="MM49" s="13"/>
      <c r="MN49" s="13"/>
      <c r="MO49" s="13"/>
      <c r="MP49" s="13"/>
      <c r="MQ49" s="13"/>
      <c r="MR49" s="13"/>
      <c r="MS49" s="13"/>
      <c r="MT49" s="13"/>
      <c r="MU49" s="13"/>
      <c r="MV49" s="13"/>
      <c r="MW49" s="13"/>
      <c r="MX49" s="13"/>
      <c r="MY49" s="13"/>
      <c r="MZ49" s="13"/>
      <c r="NA49" s="13"/>
      <c r="NB49" s="13"/>
      <c r="NC49" s="13"/>
      <c r="ND49" s="13"/>
      <c r="NE49" s="13"/>
      <c r="NF49" s="13"/>
      <c r="NG49" s="13"/>
      <c r="NH49" s="13"/>
      <c r="NI49" s="13"/>
      <c r="NJ49" s="13"/>
      <c r="NK49" s="13"/>
      <c r="NL49" s="13"/>
      <c r="NM49" s="13"/>
      <c r="NN49" s="13"/>
      <c r="NO49" s="13"/>
      <c r="NP49" s="13"/>
      <c r="NQ49" s="13"/>
      <c r="NR49" s="13"/>
      <c r="NS49" s="13"/>
      <c r="NT49" s="13"/>
      <c r="NU49" s="13"/>
      <c r="NV49" s="13"/>
      <c r="NW49" s="13"/>
      <c r="NX49" s="13"/>
      <c r="NY49" s="13"/>
      <c r="NZ49" s="13"/>
      <c r="OA49" s="13"/>
      <c r="OB49" s="13"/>
      <c r="OC49" s="13"/>
      <c r="OD49" s="13"/>
      <c r="OE49" s="13"/>
      <c r="OF49" s="13"/>
      <c r="OG49" s="13"/>
      <c r="OH49" s="13"/>
      <c r="OI49" s="13"/>
      <c r="OJ49" s="13"/>
      <c r="OK49" s="13"/>
      <c r="OL49" s="13"/>
      <c r="OM49" s="13"/>
      <c r="ON49" s="13"/>
      <c r="OO49" s="13"/>
      <c r="OP49" s="13"/>
      <c r="OQ49" s="13"/>
      <c r="OR49" s="13"/>
      <c r="OS49" s="13"/>
      <c r="OT49" s="13"/>
      <c r="OU49" s="13"/>
      <c r="OV49" s="13"/>
      <c r="OW49" s="13"/>
      <c r="OX49" s="13"/>
      <c r="OY49" s="13"/>
      <c r="OZ49" s="13"/>
      <c r="PA49" s="13"/>
      <c r="PB49" s="13"/>
      <c r="PC49" s="13"/>
      <c r="PD49" s="13"/>
      <c r="PE49" s="13"/>
      <c r="PF49" s="13"/>
      <c r="PG49" s="13"/>
      <c r="PH49" s="13"/>
      <c r="PI49" s="13"/>
      <c r="PJ49" s="13"/>
      <c r="PK49" s="13"/>
      <c r="PL49" s="13"/>
      <c r="PM49" s="13"/>
      <c r="PN49" s="13"/>
      <c r="PO49" s="13"/>
      <c r="PP49" s="13"/>
      <c r="PQ49" s="13"/>
      <c r="PR49" s="13"/>
      <c r="PS49" s="13"/>
      <c r="PT49" s="13"/>
      <c r="PU49" s="13"/>
      <c r="PV49" s="13"/>
      <c r="PW49" s="13"/>
      <c r="PX49" s="13"/>
      <c r="PY49" s="13"/>
      <c r="PZ49" s="13"/>
      <c r="QA49" s="13"/>
      <c r="QB49" s="13"/>
      <c r="QC49" s="13"/>
      <c r="QD49" s="13"/>
      <c r="QE49" s="13"/>
      <c r="QF49" s="13"/>
      <c r="QG49" s="13"/>
      <c r="QH49" s="13"/>
      <c r="QI49" s="13"/>
      <c r="QJ49" s="13"/>
      <c r="QK49" s="13"/>
      <c r="QL49" s="13"/>
      <c r="QM49" s="13"/>
      <c r="QN49" s="13"/>
      <c r="QO49" s="13"/>
      <c r="QP49" s="13"/>
      <c r="QQ49" s="13"/>
      <c r="QR49" s="13"/>
      <c r="QS49" s="13"/>
      <c r="QT49" s="13"/>
      <c r="QU49" s="13"/>
      <c r="QV49" s="13"/>
      <c r="QW49" s="13"/>
      <c r="QX49" s="13"/>
      <c r="QY49" s="13"/>
      <c r="QZ49" s="13"/>
      <c r="RA49" s="13"/>
      <c r="RB49" s="13"/>
      <c r="RC49" s="13"/>
      <c r="RD49" s="13"/>
      <c r="RE49" s="13"/>
      <c r="RF49" s="13"/>
      <c r="RG49" s="13"/>
      <c r="RH49" s="13"/>
      <c r="RI49" s="13"/>
      <c r="RJ49" s="13"/>
      <c r="RK49" s="13"/>
      <c r="RL49" s="13"/>
      <c r="RM49" s="13"/>
      <c r="RN49" s="13"/>
      <c r="RO49" s="13"/>
      <c r="RP49" s="13"/>
      <c r="RQ49" s="13"/>
      <c r="RR49" s="13"/>
      <c r="RS49" s="13"/>
      <c r="RT49" s="13"/>
      <c r="RU49" s="13"/>
      <c r="RV49" s="13"/>
      <c r="RW49" s="13"/>
      <c r="RX49" s="13"/>
      <c r="RY49" s="13"/>
      <c r="RZ49" s="13"/>
      <c r="SA49" s="13"/>
      <c r="SB49" s="13"/>
      <c r="SC49" s="13"/>
      <c r="SD49" s="13"/>
      <c r="SE49" s="13"/>
      <c r="SF49" s="13"/>
      <c r="SG49" s="13"/>
      <c r="SH49" s="13"/>
      <c r="SI49" s="13"/>
      <c r="SJ49" s="13"/>
      <c r="SK49" s="13"/>
      <c r="SL49" s="13"/>
      <c r="SM49" s="13"/>
      <c r="SN49" s="13"/>
      <c r="SO49" s="13"/>
      <c r="SP49" s="13"/>
      <c r="SQ49" s="13"/>
      <c r="SR49" s="13"/>
      <c r="SS49" s="13"/>
      <c r="ST49" s="13"/>
      <c r="SU49" s="13"/>
      <c r="SV49" s="13"/>
      <c r="SW49" s="13"/>
      <c r="SX49" s="13"/>
      <c r="SY49" s="13"/>
      <c r="SZ49" s="13"/>
      <c r="TA49" s="13"/>
      <c r="TB49" s="13"/>
      <c r="TC49" s="13"/>
      <c r="TD49" s="13"/>
      <c r="TE49" s="13"/>
      <c r="TF49" s="13"/>
      <c r="TG49" s="13"/>
      <c r="TH49" s="13"/>
      <c r="TI49" s="13"/>
      <c r="TJ49" s="13"/>
      <c r="TK49" s="13"/>
      <c r="TL49" s="13"/>
      <c r="TM49" s="13"/>
      <c r="TN49" s="13"/>
      <c r="TO49" s="13"/>
      <c r="TP49" s="13"/>
      <c r="TQ49" s="13"/>
      <c r="TR49" s="13"/>
      <c r="TS49" s="13"/>
      <c r="TT49" s="13"/>
      <c r="TU49" s="13"/>
      <c r="TV49" s="13"/>
      <c r="TW49" s="13"/>
      <c r="TX49" s="13"/>
      <c r="TY49" s="13"/>
      <c r="TZ49" s="13"/>
      <c r="UA49" s="13"/>
      <c r="UB49" s="13"/>
      <c r="UC49" s="13"/>
      <c r="UD49" s="13"/>
      <c r="UE49" s="13"/>
      <c r="UF49" s="13"/>
      <c r="UG49" s="13"/>
      <c r="UH49" s="13"/>
      <c r="UI49" s="13"/>
      <c r="UJ49" s="13"/>
      <c r="UK49" s="13"/>
      <c r="UL49" s="13"/>
      <c r="UM49" s="13"/>
      <c r="UN49" s="13"/>
      <c r="UO49" s="13"/>
      <c r="UP49" s="13"/>
      <c r="UQ49" s="13"/>
      <c r="UR49" s="13"/>
      <c r="US49" s="13"/>
      <c r="UT49" s="13"/>
      <c r="UU49" s="13"/>
      <c r="UV49" s="13"/>
      <c r="UW49" s="13"/>
      <c r="UX49" s="13"/>
      <c r="UY49" s="13"/>
      <c r="UZ49" s="13"/>
      <c r="VA49" s="13"/>
      <c r="VB49" s="13"/>
      <c r="VC49" s="13"/>
      <c r="VD49" s="13"/>
      <c r="VE49" s="13"/>
      <c r="VF49" s="13"/>
      <c r="VG49" s="13"/>
      <c r="VH49" s="13"/>
      <c r="VI49" s="13"/>
      <c r="VJ49" s="13"/>
      <c r="VK49" s="13"/>
      <c r="VL49" s="13"/>
      <c r="VM49" s="13"/>
      <c r="VN49" s="13"/>
      <c r="VO49" s="13"/>
      <c r="VP49" s="13"/>
      <c r="VQ49" s="13"/>
      <c r="VR49" s="13"/>
      <c r="VS49" s="13"/>
      <c r="VT49" s="13"/>
      <c r="VU49" s="13"/>
      <c r="VV49" s="13"/>
      <c r="VW49" s="13"/>
      <c r="VX49" s="13"/>
      <c r="VY49" s="13"/>
      <c r="VZ49" s="13"/>
      <c r="WA49" s="13"/>
      <c r="WB49" s="13"/>
      <c r="WC49" s="13"/>
      <c r="WD49" s="13"/>
      <c r="WE49" s="13"/>
      <c r="WF49" s="13"/>
      <c r="WG49" s="13"/>
      <c r="WH49" s="13"/>
      <c r="WI49" s="13"/>
      <c r="WJ49" s="13"/>
      <c r="WK49" s="13"/>
      <c r="WL49" s="13"/>
      <c r="WM49" s="13"/>
      <c r="WN49" s="13"/>
      <c r="WO49" s="13"/>
      <c r="WP49" s="13"/>
      <c r="WQ49" s="13"/>
      <c r="WR49" s="13"/>
      <c r="WS49" s="13"/>
      <c r="WT49" s="13"/>
      <c r="WU49" s="13"/>
      <c r="WV49" s="13"/>
      <c r="WW49" s="13"/>
      <c r="WX49" s="13"/>
      <c r="WY49" s="13"/>
      <c r="WZ49" s="13"/>
      <c r="XA49" s="13"/>
      <c r="XB49" s="13"/>
      <c r="XC49" s="13"/>
      <c r="XD49" s="13"/>
      <c r="XE49" s="13"/>
      <c r="XF49" s="13"/>
      <c r="XG49" s="13"/>
      <c r="XH49" s="13"/>
      <c r="XI49" s="13"/>
      <c r="XJ49" s="13"/>
      <c r="XK49" s="13"/>
      <c r="XL49" s="13"/>
      <c r="XM49" s="13"/>
      <c r="XN49" s="13"/>
      <c r="XO49" s="13"/>
      <c r="XP49" s="13"/>
      <c r="XQ49" s="13"/>
      <c r="XR49" s="13"/>
      <c r="XS49" s="13"/>
      <c r="XT49" s="13"/>
      <c r="XU49" s="13"/>
      <c r="XV49" s="13"/>
      <c r="XW49" s="13"/>
      <c r="XX49" s="13"/>
      <c r="XY49" s="13"/>
      <c r="XZ49" s="13"/>
      <c r="YA49" s="13"/>
      <c r="YB49" s="13"/>
      <c r="YC49" s="13"/>
      <c r="YD49" s="13"/>
      <c r="YE49" s="13"/>
      <c r="YF49" s="13"/>
      <c r="YG49" s="13"/>
      <c r="YH49" s="13"/>
      <c r="YI49" s="13"/>
      <c r="YJ49" s="13"/>
      <c r="YK49" s="13"/>
      <c r="YL49" s="13"/>
      <c r="YM49" s="13"/>
      <c r="YN49" s="13"/>
      <c r="YO49" s="13"/>
      <c r="YP49" s="13"/>
      <c r="YQ49" s="13"/>
      <c r="YR49" s="13"/>
      <c r="YS49" s="13"/>
      <c r="YT49" s="13"/>
      <c r="YU49" s="13"/>
      <c r="YV49" s="13"/>
      <c r="YW49" s="13"/>
      <c r="YX49" s="13"/>
      <c r="YY49" s="13"/>
      <c r="YZ49" s="13"/>
      <c r="ZA49" s="13"/>
      <c r="ZB49" s="13"/>
      <c r="ZC49" s="13"/>
      <c r="ZD49" s="13"/>
      <c r="ZE49" s="13"/>
      <c r="ZF49" s="13"/>
      <c r="ZG49" s="13"/>
      <c r="ZH49" s="13"/>
      <c r="ZI49" s="13"/>
      <c r="ZJ49" s="13"/>
      <c r="ZK49" s="13"/>
      <c r="ZL49" s="13"/>
      <c r="ZM49" s="13"/>
      <c r="ZN49" s="13"/>
      <c r="ZO49" s="13"/>
      <c r="ZP49" s="13"/>
      <c r="ZQ49" s="13"/>
      <c r="ZR49" s="13"/>
      <c r="ZS49" s="13"/>
      <c r="ZT49" s="13"/>
      <c r="ZU49" s="13"/>
      <c r="ZV49" s="13"/>
      <c r="ZW49" s="13"/>
      <c r="ZX49" s="13"/>
      <c r="ZY49" s="13"/>
      <c r="ZZ49" s="13"/>
      <c r="AAA49" s="13"/>
      <c r="AAB49" s="13"/>
      <c r="AAC49" s="13"/>
      <c r="AAD49" s="13"/>
      <c r="AAE49" s="13"/>
      <c r="AAF49" s="13"/>
      <c r="AAG49" s="13"/>
      <c r="AAH49" s="13"/>
      <c r="AAI49" s="13"/>
      <c r="AAJ49" s="13"/>
      <c r="AAK49" s="13"/>
      <c r="AAL49" s="13"/>
      <c r="AAM49" s="13"/>
      <c r="AAN49" s="13"/>
      <c r="AAO49" s="13"/>
      <c r="AAP49" s="13"/>
      <c r="AAQ49" s="13"/>
      <c r="AAR49" s="13"/>
      <c r="AAS49" s="13"/>
      <c r="AAT49" s="13"/>
      <c r="AAU49" s="13"/>
      <c r="AAV49" s="13"/>
      <c r="AAW49" s="13"/>
      <c r="AAX49" s="13"/>
      <c r="AAY49" s="13"/>
      <c r="AAZ49" s="13"/>
      <c r="ABA49" s="13"/>
      <c r="ABB49" s="13"/>
      <c r="ABC49" s="13"/>
      <c r="ABD49" s="13"/>
      <c r="ABE49" s="13"/>
      <c r="ABF49" s="13"/>
      <c r="ABG49" s="13"/>
      <c r="ABH49" s="13"/>
      <c r="ABI49" s="13"/>
      <c r="ABJ49" s="13"/>
      <c r="ABK49" s="13"/>
      <c r="ABL49" s="13"/>
      <c r="ABM49" s="13"/>
      <c r="ABN49" s="13"/>
      <c r="ABO49" s="13"/>
      <c r="ABP49" s="13"/>
      <c r="ABQ49" s="13"/>
      <c r="ABR49" s="13"/>
      <c r="ABS49" s="13"/>
      <c r="ABT49" s="13"/>
      <c r="ABU49" s="13"/>
      <c r="ABV49" s="13"/>
      <c r="ABW49" s="13"/>
      <c r="ABX49" s="13"/>
      <c r="ABY49" s="13"/>
      <c r="ABZ49" s="13"/>
      <c r="ACA49" s="13"/>
      <c r="ACB49" s="13"/>
      <c r="ACC49" s="13"/>
      <c r="ACD49" s="13"/>
      <c r="ACE49" s="13"/>
      <c r="ACF49" s="13"/>
      <c r="ACG49" s="13"/>
      <c r="ACH49" s="13"/>
      <c r="ACI49" s="13"/>
      <c r="ACJ49" s="13"/>
      <c r="ACK49" s="13"/>
      <c r="ACL49" s="13"/>
      <c r="ACM49" s="13"/>
      <c r="ACN49" s="13"/>
      <c r="ACO49" s="13"/>
      <c r="ACP49" s="13"/>
      <c r="ACQ49" s="13"/>
      <c r="ACR49" s="13"/>
      <c r="ACS49" s="13"/>
      <c r="ACT49" s="13"/>
      <c r="ACU49" s="13"/>
      <c r="ACV49" s="13"/>
      <c r="ACW49" s="13"/>
      <c r="ACX49" s="13"/>
      <c r="ACY49" s="13"/>
      <c r="ACZ49" s="13"/>
      <c r="ADA49" s="13"/>
      <c r="ADB49" s="13"/>
      <c r="ADC49" s="13"/>
      <c r="ADD49" s="13"/>
      <c r="ADE49" s="13"/>
      <c r="ADF49" s="13"/>
      <c r="ADG49" s="13"/>
      <c r="ADH49" s="13"/>
      <c r="ADI49" s="13"/>
      <c r="ADJ49" s="13"/>
      <c r="ADK49" s="13"/>
      <c r="ADL49" s="13"/>
      <c r="ADM49" s="13"/>
      <c r="ADN49" s="13"/>
      <c r="ADO49" s="13"/>
      <c r="ADP49" s="13"/>
      <c r="ADQ49" s="13"/>
      <c r="ADR49" s="13"/>
      <c r="ADS49" s="13"/>
      <c r="ADT49" s="13"/>
      <c r="ADU49" s="13"/>
      <c r="ADV49" s="13"/>
      <c r="ADW49" s="13"/>
      <c r="ADX49" s="13"/>
      <c r="ADY49" s="13"/>
      <c r="ADZ49" s="13"/>
      <c r="AEA49" s="13"/>
      <c r="AEB49" s="13"/>
      <c r="AEC49" s="13"/>
      <c r="AED49" s="13"/>
      <c r="AEE49" s="13"/>
      <c r="AEF49" s="13"/>
      <c r="AEG49" s="13"/>
      <c r="AEH49" s="13"/>
      <c r="AEI49" s="13"/>
      <c r="AEJ49" s="13"/>
      <c r="AEK49" s="13"/>
      <c r="AEL49" s="13"/>
      <c r="AEM49" s="13"/>
      <c r="AEN49" s="13"/>
      <c r="AEO49" s="13"/>
      <c r="AEP49" s="13"/>
      <c r="AEQ49" s="13"/>
      <c r="AER49" s="13"/>
      <c r="AES49" s="13"/>
      <c r="AET49" s="13"/>
      <c r="AEU49" s="13"/>
      <c r="AEV49" s="13"/>
      <c r="AEW49" s="13"/>
      <c r="AEX49" s="13"/>
      <c r="AEY49" s="13"/>
      <c r="AEZ49" s="13"/>
      <c r="AFA49" s="13"/>
      <c r="AFB49" s="13"/>
      <c r="AFC49" s="13"/>
      <c r="AFD49" s="13"/>
      <c r="AFE49" s="13"/>
      <c r="AFF49" s="13"/>
      <c r="AFG49" s="13"/>
      <c r="AFH49" s="13"/>
      <c r="AFI49" s="13"/>
      <c r="AFJ49" s="13"/>
      <c r="AFK49" s="13"/>
      <c r="AFL49" s="13"/>
      <c r="AFM49" s="13"/>
      <c r="AFN49" s="13"/>
      <c r="AFO49" s="13"/>
      <c r="AFP49" s="13"/>
      <c r="AFQ49" s="13"/>
      <c r="AFR49" s="13"/>
      <c r="AFS49" s="13"/>
      <c r="AFT49" s="13"/>
      <c r="AFU49" s="13"/>
      <c r="AFV49" s="13"/>
      <c r="AFW49" s="13"/>
      <c r="AFX49" s="13"/>
      <c r="AFY49" s="13"/>
      <c r="AFZ49" s="13"/>
      <c r="AGA49" s="13"/>
      <c r="AGB49" s="13"/>
      <c r="AGC49" s="13"/>
      <c r="AGD49" s="13"/>
      <c r="AGE49" s="13"/>
      <c r="AGF49" s="13"/>
      <c r="AGG49" s="13"/>
      <c r="AGH49" s="13"/>
      <c r="AGI49" s="13"/>
      <c r="AGJ49" s="13"/>
      <c r="AGK49" s="13"/>
      <c r="AGL49" s="13"/>
      <c r="AGM49" s="13"/>
      <c r="AGN49" s="13"/>
      <c r="AGO49" s="13"/>
      <c r="AGP49" s="13"/>
      <c r="AGQ49" s="13"/>
      <c r="AGR49" s="13"/>
      <c r="AGS49" s="13"/>
      <c r="AGT49" s="13"/>
      <c r="AGU49" s="13"/>
      <c r="AGV49" s="13"/>
      <c r="AGW49" s="13"/>
      <c r="AGX49" s="13"/>
      <c r="AGY49" s="13"/>
      <c r="AGZ49" s="13"/>
      <c r="AHA49" s="13"/>
      <c r="AHB49" s="13"/>
      <c r="AHC49" s="13"/>
      <c r="AHD49" s="13"/>
      <c r="AHE49" s="13"/>
      <c r="AHF49" s="13"/>
      <c r="AHG49" s="13"/>
      <c r="AHH49" s="13"/>
      <c r="AHI49" s="13"/>
      <c r="AHJ49" s="13"/>
      <c r="AHK49" s="13"/>
      <c r="AHL49" s="13"/>
      <c r="AHM49" s="13"/>
      <c r="AHN49" s="13"/>
      <c r="AHO49" s="13"/>
      <c r="AHP49" s="13"/>
      <c r="AHQ49" s="13"/>
      <c r="AHR49" s="13"/>
      <c r="AHS49" s="13"/>
      <c r="AHT49" s="13"/>
      <c r="AHU49" s="13"/>
      <c r="AHV49" s="13"/>
      <c r="AHW49" s="13"/>
      <c r="AHX49" s="13"/>
      <c r="AHY49" s="13"/>
      <c r="AHZ49" s="13"/>
      <c r="AIA49" s="13"/>
      <c r="AIB49" s="13"/>
      <c r="AIC49" s="13"/>
      <c r="AID49" s="13"/>
      <c r="AIE49" s="13"/>
      <c r="AIF49" s="13"/>
      <c r="AIG49" s="13"/>
      <c r="AIH49" s="13"/>
      <c r="AII49" s="13"/>
      <c r="AIJ49" s="13"/>
      <c r="AIK49" s="13"/>
      <c r="AIL49" s="13"/>
      <c r="AIM49" s="13"/>
      <c r="AIN49" s="13"/>
      <c r="AIO49" s="13"/>
      <c r="AIP49" s="13"/>
      <c r="AIQ49" s="13"/>
      <c r="AIR49" s="13"/>
      <c r="AIS49" s="13"/>
      <c r="AIT49" s="13"/>
      <c r="AIU49" s="13"/>
      <c r="AIV49" s="13"/>
      <c r="AIW49" s="13"/>
      <c r="AIX49" s="13"/>
      <c r="AIY49" s="13"/>
      <c r="AIZ49" s="13"/>
      <c r="AJA49" s="13"/>
      <c r="AJB49" s="13"/>
      <c r="AJC49" s="13"/>
      <c r="AJD49" s="13"/>
      <c r="AJE49" s="13"/>
      <c r="AJF49" s="13"/>
      <c r="AJG49" s="13"/>
      <c r="AJH49" s="13"/>
      <c r="AJI49" s="13"/>
      <c r="AJJ49" s="13"/>
      <c r="AJK49" s="13"/>
      <c r="AJL49" s="13"/>
      <c r="AJM49" s="13"/>
      <c r="AJN49" s="13"/>
      <c r="AJO49" s="13"/>
      <c r="AJP49" s="13"/>
      <c r="AJQ49" s="13"/>
      <c r="AJR49" s="13"/>
      <c r="AJS49" s="13"/>
      <c r="AJT49" s="13"/>
      <c r="AJU49" s="13"/>
      <c r="AJV49" s="13"/>
      <c r="AJW49" s="13"/>
      <c r="AJX49" s="13"/>
      <c r="AJY49" s="13"/>
      <c r="AJZ49" s="13"/>
      <c r="AKA49" s="13"/>
      <c r="AKB49" s="13"/>
      <c r="AKC49" s="13"/>
      <c r="AKD49" s="13"/>
      <c r="AKE49" s="13"/>
      <c r="AKF49" s="13"/>
      <c r="AKG49" s="13"/>
      <c r="AKH49" s="13"/>
      <c r="AKI49" s="13"/>
      <c r="AKJ49" s="13"/>
      <c r="AKK49" s="13"/>
      <c r="AKL49" s="13"/>
      <c r="AKM49" s="13"/>
      <c r="AKN49" s="13"/>
      <c r="AKO49" s="13"/>
      <c r="AKP49" s="13"/>
      <c r="AKQ49" s="13"/>
      <c r="AKR49" s="13"/>
      <c r="AKS49" s="13"/>
      <c r="AKT49" s="13"/>
      <c r="AKU49" s="13"/>
      <c r="AKV49" s="13"/>
      <c r="AKW49" s="13"/>
      <c r="AKX49" s="13"/>
      <c r="AKY49" s="13"/>
      <c r="AKZ49" s="13"/>
      <c r="ALA49" s="13"/>
      <c r="ALB49" s="13"/>
      <c r="ALC49" s="13"/>
      <c r="ALD49" s="13"/>
      <c r="ALE49" s="13"/>
      <c r="ALF49" s="13"/>
      <c r="ALG49" s="13"/>
      <c r="ALH49" s="13"/>
      <c r="ALI49" s="13"/>
      <c r="ALJ49" s="13"/>
      <c r="ALK49" s="13"/>
      <c r="ALL49" s="13"/>
      <c r="ALM49" s="13"/>
      <c r="ALN49" s="13"/>
      <c r="ALO49" s="13"/>
      <c r="ALP49" s="13"/>
      <c r="ALQ49" s="13"/>
      <c r="ALR49" s="13"/>
      <c r="ALS49" s="13"/>
      <c r="ALT49" s="13"/>
      <c r="ALU49" s="13"/>
      <c r="ALV49" s="13"/>
      <c r="ALW49" s="13"/>
      <c r="ALX49" s="13"/>
      <c r="ALY49" s="13"/>
      <c r="ALZ49" s="13"/>
      <c r="AMA49" s="13"/>
      <c r="AMB49" s="13"/>
      <c r="AMC49" s="13"/>
      <c r="AMD49" s="13"/>
      <c r="AME49" s="13"/>
      <c r="AMF49" s="13"/>
      <c r="AMG49" s="13"/>
      <c r="AMH49" s="13"/>
      <c r="AMI49" s="13"/>
      <c r="AMJ49" s="13"/>
      <c r="AMK49" s="13"/>
    </row>
    <row r="50" spans="1:1025" s="15" customFormat="1" ht="15.75" customHeight="1">
      <c r="A50" s="325" t="s">
        <v>240</v>
      </c>
      <c r="B50" s="325"/>
      <c r="C50" s="325"/>
      <c r="D50" s="325"/>
      <c r="E50" s="325"/>
      <c r="F50" s="325"/>
      <c r="G50" s="111">
        <f>SUM(G49)</f>
        <v>153.44999999999999</v>
      </c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  <c r="TK50" s="13"/>
      <c r="TL50" s="13"/>
      <c r="TM50" s="13"/>
      <c r="TN50" s="13"/>
      <c r="TO50" s="13"/>
      <c r="TP50" s="13"/>
      <c r="TQ50" s="13"/>
      <c r="TR50" s="13"/>
      <c r="TS50" s="13"/>
      <c r="TT50" s="13"/>
      <c r="TU50" s="13"/>
      <c r="TV50" s="13"/>
      <c r="TW50" s="13"/>
      <c r="TX50" s="13"/>
      <c r="TY50" s="13"/>
      <c r="TZ50" s="13"/>
      <c r="UA50" s="13"/>
      <c r="UB50" s="13"/>
      <c r="UC50" s="13"/>
      <c r="UD50" s="13"/>
      <c r="UE50" s="13"/>
      <c r="UF50" s="13"/>
      <c r="UG50" s="13"/>
      <c r="UH50" s="13"/>
      <c r="UI50" s="13"/>
      <c r="UJ50" s="13"/>
      <c r="UK50" s="13"/>
      <c r="UL50" s="13"/>
      <c r="UM50" s="13"/>
      <c r="UN50" s="13"/>
      <c r="UO50" s="13"/>
      <c r="UP50" s="13"/>
      <c r="UQ50" s="13"/>
      <c r="UR50" s="13"/>
      <c r="US50" s="13"/>
      <c r="UT50" s="13"/>
      <c r="UU50" s="13"/>
      <c r="UV50" s="13"/>
      <c r="UW50" s="13"/>
      <c r="UX50" s="13"/>
      <c r="UY50" s="13"/>
      <c r="UZ50" s="13"/>
      <c r="VA50" s="13"/>
      <c r="VB50" s="13"/>
      <c r="VC50" s="13"/>
      <c r="VD50" s="13"/>
      <c r="VE50" s="13"/>
      <c r="VF50" s="13"/>
      <c r="VG50" s="13"/>
      <c r="VH50" s="13"/>
      <c r="VI50" s="13"/>
      <c r="VJ50" s="13"/>
      <c r="VK50" s="13"/>
      <c r="VL50" s="13"/>
      <c r="VM50" s="13"/>
      <c r="VN50" s="13"/>
      <c r="VO50" s="13"/>
      <c r="VP50" s="13"/>
      <c r="VQ50" s="13"/>
      <c r="VR50" s="13"/>
      <c r="VS50" s="13"/>
      <c r="VT50" s="13"/>
      <c r="VU50" s="13"/>
      <c r="VV50" s="13"/>
      <c r="VW50" s="13"/>
      <c r="VX50" s="13"/>
      <c r="VY50" s="13"/>
      <c r="VZ50" s="13"/>
      <c r="WA50" s="13"/>
      <c r="WB50" s="13"/>
      <c r="WC50" s="13"/>
      <c r="WD50" s="13"/>
      <c r="WE50" s="13"/>
      <c r="WF50" s="13"/>
      <c r="WG50" s="13"/>
      <c r="WH50" s="13"/>
      <c r="WI50" s="13"/>
      <c r="WJ50" s="13"/>
      <c r="WK50" s="13"/>
      <c r="WL50" s="13"/>
      <c r="WM50" s="13"/>
      <c r="WN50" s="13"/>
      <c r="WO50" s="13"/>
      <c r="WP50" s="13"/>
      <c r="WQ50" s="13"/>
      <c r="WR50" s="13"/>
      <c r="WS50" s="13"/>
      <c r="WT50" s="13"/>
      <c r="WU50" s="13"/>
      <c r="WV50" s="13"/>
      <c r="WW50" s="13"/>
      <c r="WX50" s="13"/>
      <c r="WY50" s="13"/>
      <c r="WZ50" s="13"/>
      <c r="XA50" s="13"/>
      <c r="XB50" s="13"/>
      <c r="XC50" s="13"/>
      <c r="XD50" s="13"/>
      <c r="XE50" s="13"/>
      <c r="XF50" s="13"/>
      <c r="XG50" s="13"/>
      <c r="XH50" s="13"/>
      <c r="XI50" s="13"/>
      <c r="XJ50" s="13"/>
      <c r="XK50" s="13"/>
      <c r="XL50" s="13"/>
      <c r="XM50" s="13"/>
      <c r="XN50" s="13"/>
      <c r="XO50" s="13"/>
      <c r="XP50" s="13"/>
      <c r="XQ50" s="13"/>
      <c r="XR50" s="13"/>
      <c r="XS50" s="13"/>
      <c r="XT50" s="13"/>
      <c r="XU50" s="13"/>
      <c r="XV50" s="13"/>
      <c r="XW50" s="13"/>
      <c r="XX50" s="13"/>
      <c r="XY50" s="13"/>
      <c r="XZ50" s="13"/>
      <c r="YA50" s="13"/>
      <c r="YB50" s="13"/>
      <c r="YC50" s="13"/>
      <c r="YD50" s="13"/>
      <c r="YE50" s="13"/>
      <c r="YF50" s="13"/>
      <c r="YG50" s="13"/>
      <c r="YH50" s="13"/>
      <c r="YI50" s="13"/>
      <c r="YJ50" s="13"/>
      <c r="YK50" s="13"/>
      <c r="YL50" s="13"/>
      <c r="YM50" s="13"/>
      <c r="YN50" s="13"/>
      <c r="YO50" s="13"/>
      <c r="YP50" s="13"/>
      <c r="YQ50" s="13"/>
      <c r="YR50" s="13"/>
      <c r="YS50" s="13"/>
      <c r="YT50" s="13"/>
      <c r="YU50" s="13"/>
      <c r="YV50" s="13"/>
      <c r="YW50" s="13"/>
      <c r="YX50" s="13"/>
      <c r="YY50" s="13"/>
      <c r="YZ50" s="13"/>
      <c r="ZA50" s="13"/>
      <c r="ZB50" s="13"/>
      <c r="ZC50" s="13"/>
      <c r="ZD50" s="13"/>
      <c r="ZE50" s="13"/>
      <c r="ZF50" s="13"/>
      <c r="ZG50" s="13"/>
      <c r="ZH50" s="13"/>
      <c r="ZI50" s="13"/>
      <c r="ZJ50" s="13"/>
      <c r="ZK50" s="13"/>
      <c r="ZL50" s="13"/>
      <c r="ZM50" s="13"/>
      <c r="ZN50" s="13"/>
      <c r="ZO50" s="13"/>
      <c r="ZP50" s="13"/>
      <c r="ZQ50" s="13"/>
      <c r="ZR50" s="13"/>
      <c r="ZS50" s="13"/>
      <c r="ZT50" s="13"/>
      <c r="ZU50" s="13"/>
      <c r="ZV50" s="13"/>
      <c r="ZW50" s="13"/>
      <c r="ZX50" s="13"/>
      <c r="ZY50" s="13"/>
      <c r="ZZ50" s="13"/>
      <c r="AAA50" s="13"/>
      <c r="AAB50" s="13"/>
      <c r="AAC50" s="13"/>
      <c r="AAD50" s="13"/>
      <c r="AAE50" s="13"/>
      <c r="AAF50" s="13"/>
      <c r="AAG50" s="13"/>
      <c r="AAH50" s="13"/>
      <c r="AAI50" s="13"/>
      <c r="AAJ50" s="13"/>
      <c r="AAK50" s="13"/>
      <c r="AAL50" s="13"/>
      <c r="AAM50" s="13"/>
      <c r="AAN50" s="13"/>
      <c r="AAO50" s="13"/>
      <c r="AAP50" s="13"/>
      <c r="AAQ50" s="13"/>
      <c r="AAR50" s="13"/>
      <c r="AAS50" s="13"/>
      <c r="AAT50" s="13"/>
      <c r="AAU50" s="13"/>
      <c r="AAV50" s="13"/>
      <c r="AAW50" s="13"/>
      <c r="AAX50" s="13"/>
      <c r="AAY50" s="13"/>
      <c r="AAZ50" s="13"/>
      <c r="ABA50" s="13"/>
      <c r="ABB50" s="13"/>
      <c r="ABC50" s="13"/>
      <c r="ABD50" s="13"/>
      <c r="ABE50" s="13"/>
      <c r="ABF50" s="13"/>
      <c r="ABG50" s="13"/>
      <c r="ABH50" s="13"/>
      <c r="ABI50" s="13"/>
      <c r="ABJ50" s="13"/>
      <c r="ABK50" s="13"/>
      <c r="ABL50" s="13"/>
      <c r="ABM50" s="13"/>
      <c r="ABN50" s="13"/>
      <c r="ABO50" s="13"/>
      <c r="ABP50" s="13"/>
      <c r="ABQ50" s="13"/>
      <c r="ABR50" s="13"/>
      <c r="ABS50" s="13"/>
      <c r="ABT50" s="13"/>
      <c r="ABU50" s="13"/>
      <c r="ABV50" s="13"/>
      <c r="ABW50" s="13"/>
      <c r="ABX50" s="13"/>
      <c r="ABY50" s="13"/>
      <c r="ABZ50" s="13"/>
      <c r="ACA50" s="13"/>
      <c r="ACB50" s="13"/>
      <c r="ACC50" s="13"/>
      <c r="ACD50" s="13"/>
      <c r="ACE50" s="13"/>
      <c r="ACF50" s="13"/>
      <c r="ACG50" s="13"/>
      <c r="ACH50" s="13"/>
      <c r="ACI50" s="13"/>
      <c r="ACJ50" s="13"/>
      <c r="ACK50" s="13"/>
      <c r="ACL50" s="13"/>
      <c r="ACM50" s="13"/>
      <c r="ACN50" s="13"/>
      <c r="ACO50" s="13"/>
      <c r="ACP50" s="13"/>
      <c r="ACQ50" s="13"/>
      <c r="ACR50" s="13"/>
      <c r="ACS50" s="13"/>
      <c r="ACT50" s="13"/>
      <c r="ACU50" s="13"/>
      <c r="ACV50" s="13"/>
      <c r="ACW50" s="13"/>
      <c r="ACX50" s="13"/>
      <c r="ACY50" s="13"/>
      <c r="ACZ50" s="13"/>
      <c r="ADA50" s="13"/>
      <c r="ADB50" s="13"/>
      <c r="ADC50" s="13"/>
      <c r="ADD50" s="13"/>
      <c r="ADE50" s="13"/>
      <c r="ADF50" s="13"/>
      <c r="ADG50" s="13"/>
      <c r="ADH50" s="13"/>
      <c r="ADI50" s="13"/>
      <c r="ADJ50" s="13"/>
      <c r="ADK50" s="13"/>
      <c r="ADL50" s="13"/>
      <c r="ADM50" s="13"/>
      <c r="ADN50" s="13"/>
      <c r="ADO50" s="13"/>
      <c r="ADP50" s="13"/>
      <c r="ADQ50" s="13"/>
      <c r="ADR50" s="13"/>
      <c r="ADS50" s="13"/>
      <c r="ADT50" s="13"/>
      <c r="ADU50" s="13"/>
      <c r="ADV50" s="13"/>
      <c r="ADW50" s="13"/>
      <c r="ADX50" s="13"/>
      <c r="ADY50" s="13"/>
      <c r="ADZ50" s="13"/>
      <c r="AEA50" s="13"/>
      <c r="AEB50" s="13"/>
      <c r="AEC50" s="13"/>
      <c r="AED50" s="13"/>
      <c r="AEE50" s="13"/>
      <c r="AEF50" s="13"/>
      <c r="AEG50" s="13"/>
      <c r="AEH50" s="13"/>
      <c r="AEI50" s="13"/>
      <c r="AEJ50" s="13"/>
      <c r="AEK50" s="13"/>
      <c r="AEL50" s="13"/>
      <c r="AEM50" s="13"/>
      <c r="AEN50" s="13"/>
      <c r="AEO50" s="13"/>
      <c r="AEP50" s="13"/>
      <c r="AEQ50" s="13"/>
      <c r="AER50" s="13"/>
      <c r="AES50" s="13"/>
      <c r="AET50" s="13"/>
      <c r="AEU50" s="13"/>
      <c r="AEV50" s="13"/>
      <c r="AEW50" s="13"/>
      <c r="AEX50" s="13"/>
      <c r="AEY50" s="13"/>
      <c r="AEZ50" s="13"/>
      <c r="AFA50" s="13"/>
      <c r="AFB50" s="13"/>
      <c r="AFC50" s="13"/>
      <c r="AFD50" s="13"/>
      <c r="AFE50" s="13"/>
      <c r="AFF50" s="13"/>
      <c r="AFG50" s="13"/>
      <c r="AFH50" s="13"/>
      <c r="AFI50" s="13"/>
      <c r="AFJ50" s="13"/>
      <c r="AFK50" s="13"/>
      <c r="AFL50" s="13"/>
      <c r="AFM50" s="13"/>
      <c r="AFN50" s="13"/>
      <c r="AFO50" s="13"/>
      <c r="AFP50" s="13"/>
      <c r="AFQ50" s="13"/>
      <c r="AFR50" s="13"/>
      <c r="AFS50" s="13"/>
      <c r="AFT50" s="13"/>
      <c r="AFU50" s="13"/>
      <c r="AFV50" s="13"/>
      <c r="AFW50" s="13"/>
      <c r="AFX50" s="13"/>
      <c r="AFY50" s="13"/>
      <c r="AFZ50" s="13"/>
      <c r="AGA50" s="13"/>
      <c r="AGB50" s="13"/>
      <c r="AGC50" s="13"/>
      <c r="AGD50" s="13"/>
      <c r="AGE50" s="13"/>
      <c r="AGF50" s="13"/>
      <c r="AGG50" s="13"/>
      <c r="AGH50" s="13"/>
      <c r="AGI50" s="13"/>
      <c r="AGJ50" s="13"/>
      <c r="AGK50" s="13"/>
      <c r="AGL50" s="13"/>
      <c r="AGM50" s="13"/>
      <c r="AGN50" s="13"/>
      <c r="AGO50" s="13"/>
      <c r="AGP50" s="13"/>
      <c r="AGQ50" s="13"/>
      <c r="AGR50" s="13"/>
      <c r="AGS50" s="13"/>
      <c r="AGT50" s="13"/>
      <c r="AGU50" s="13"/>
      <c r="AGV50" s="13"/>
      <c r="AGW50" s="13"/>
      <c r="AGX50" s="13"/>
      <c r="AGY50" s="13"/>
      <c r="AGZ50" s="13"/>
      <c r="AHA50" s="13"/>
      <c r="AHB50" s="13"/>
      <c r="AHC50" s="13"/>
      <c r="AHD50" s="13"/>
      <c r="AHE50" s="13"/>
      <c r="AHF50" s="13"/>
      <c r="AHG50" s="13"/>
      <c r="AHH50" s="13"/>
      <c r="AHI50" s="13"/>
      <c r="AHJ50" s="13"/>
      <c r="AHK50" s="13"/>
      <c r="AHL50" s="13"/>
      <c r="AHM50" s="13"/>
      <c r="AHN50" s="13"/>
      <c r="AHO50" s="13"/>
      <c r="AHP50" s="13"/>
      <c r="AHQ50" s="13"/>
      <c r="AHR50" s="13"/>
      <c r="AHS50" s="13"/>
      <c r="AHT50" s="13"/>
      <c r="AHU50" s="13"/>
      <c r="AHV50" s="13"/>
      <c r="AHW50" s="13"/>
      <c r="AHX50" s="13"/>
      <c r="AHY50" s="13"/>
      <c r="AHZ50" s="13"/>
      <c r="AIA50" s="13"/>
      <c r="AIB50" s="13"/>
      <c r="AIC50" s="13"/>
      <c r="AID50" s="13"/>
      <c r="AIE50" s="13"/>
      <c r="AIF50" s="13"/>
      <c r="AIG50" s="13"/>
      <c r="AIH50" s="13"/>
      <c r="AII50" s="13"/>
      <c r="AIJ50" s="13"/>
      <c r="AIK50" s="13"/>
      <c r="AIL50" s="13"/>
      <c r="AIM50" s="13"/>
      <c r="AIN50" s="13"/>
      <c r="AIO50" s="13"/>
      <c r="AIP50" s="13"/>
      <c r="AIQ50" s="13"/>
      <c r="AIR50" s="13"/>
      <c r="AIS50" s="13"/>
      <c r="AIT50" s="13"/>
      <c r="AIU50" s="13"/>
      <c r="AIV50" s="13"/>
      <c r="AIW50" s="13"/>
      <c r="AIX50" s="13"/>
      <c r="AIY50" s="13"/>
      <c r="AIZ50" s="13"/>
      <c r="AJA50" s="13"/>
      <c r="AJB50" s="13"/>
      <c r="AJC50" s="13"/>
      <c r="AJD50" s="13"/>
      <c r="AJE50" s="13"/>
      <c r="AJF50" s="13"/>
      <c r="AJG50" s="13"/>
      <c r="AJH50" s="13"/>
      <c r="AJI50" s="13"/>
      <c r="AJJ50" s="13"/>
      <c r="AJK50" s="13"/>
      <c r="AJL50" s="13"/>
      <c r="AJM50" s="13"/>
      <c r="AJN50" s="13"/>
      <c r="AJO50" s="13"/>
      <c r="AJP50" s="13"/>
      <c r="AJQ50" s="13"/>
      <c r="AJR50" s="13"/>
      <c r="AJS50" s="13"/>
      <c r="AJT50" s="13"/>
      <c r="AJU50" s="13"/>
      <c r="AJV50" s="13"/>
      <c r="AJW50" s="13"/>
      <c r="AJX50" s="13"/>
      <c r="AJY50" s="13"/>
      <c r="AJZ50" s="13"/>
      <c r="AKA50" s="13"/>
      <c r="AKB50" s="13"/>
      <c r="AKC50" s="13"/>
      <c r="AKD50" s="13"/>
      <c r="AKE50" s="13"/>
      <c r="AKF50" s="13"/>
      <c r="AKG50" s="13"/>
      <c r="AKH50" s="13"/>
      <c r="AKI50" s="13"/>
      <c r="AKJ50" s="13"/>
      <c r="AKK50" s="13"/>
      <c r="AKL50" s="13"/>
      <c r="AKM50" s="13"/>
      <c r="AKN50" s="13"/>
      <c r="AKO50" s="13"/>
      <c r="AKP50" s="13"/>
      <c r="AKQ50" s="13"/>
      <c r="AKR50" s="13"/>
      <c r="AKS50" s="13"/>
      <c r="AKT50" s="13"/>
      <c r="AKU50" s="13"/>
      <c r="AKV50" s="13"/>
      <c r="AKW50" s="13"/>
      <c r="AKX50" s="13"/>
      <c r="AKY50" s="13"/>
      <c r="AKZ50" s="13"/>
      <c r="ALA50" s="13"/>
      <c r="ALB50" s="13"/>
      <c r="ALC50" s="13"/>
      <c r="ALD50" s="13"/>
      <c r="ALE50" s="13"/>
      <c r="ALF50" s="13"/>
      <c r="ALG50" s="13"/>
      <c r="ALH50" s="13"/>
      <c r="ALI50" s="13"/>
      <c r="ALJ50" s="13"/>
      <c r="ALK50" s="13"/>
      <c r="ALL50" s="13"/>
      <c r="ALM50" s="13"/>
      <c r="ALN50" s="13"/>
      <c r="ALO50" s="13"/>
      <c r="ALP50" s="13"/>
      <c r="ALQ50" s="13"/>
      <c r="ALR50" s="13"/>
      <c r="ALS50" s="13"/>
      <c r="ALT50" s="13"/>
      <c r="ALU50" s="13"/>
      <c r="ALV50" s="13"/>
      <c r="ALW50" s="13"/>
      <c r="ALX50" s="13"/>
      <c r="ALY50" s="13"/>
      <c r="ALZ50" s="13"/>
      <c r="AMA50" s="13"/>
      <c r="AMB50" s="13"/>
      <c r="AMC50" s="13"/>
      <c r="AMD50" s="13"/>
      <c r="AME50" s="13"/>
      <c r="AMF50" s="13"/>
      <c r="AMG50" s="13"/>
      <c r="AMH50" s="13"/>
      <c r="AMI50" s="13"/>
      <c r="AMJ50" s="13"/>
      <c r="AMK50" s="13"/>
    </row>
    <row r="51" spans="1:1025" s="15" customFormat="1" ht="15.75" customHeight="1">
      <c r="A51" s="192"/>
      <c r="B51" s="192"/>
      <c r="C51" s="192"/>
      <c r="D51" s="192"/>
      <c r="E51" s="192"/>
      <c r="F51" s="192"/>
      <c r="G51" s="19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3"/>
      <c r="IZ51" s="13"/>
      <c r="JA51" s="13"/>
      <c r="JB51" s="13"/>
      <c r="JC51" s="13"/>
      <c r="JD51" s="13"/>
      <c r="JE51" s="13"/>
      <c r="JF51" s="13"/>
      <c r="JG51" s="13"/>
      <c r="JH51" s="13"/>
      <c r="JI51" s="13"/>
      <c r="JJ51" s="13"/>
      <c r="JK51" s="13"/>
      <c r="JL51" s="13"/>
      <c r="JM51" s="13"/>
      <c r="JN51" s="13"/>
      <c r="JO51" s="13"/>
      <c r="JP51" s="13"/>
      <c r="JQ51" s="13"/>
      <c r="JR51" s="13"/>
      <c r="JS51" s="13"/>
      <c r="JT51" s="13"/>
      <c r="JU51" s="13"/>
      <c r="JV51" s="13"/>
      <c r="JW51" s="13"/>
      <c r="JX51" s="13"/>
      <c r="JY51" s="13"/>
      <c r="JZ51" s="13"/>
      <c r="KA51" s="13"/>
      <c r="KB51" s="13"/>
      <c r="KC51" s="13"/>
      <c r="KD51" s="13"/>
      <c r="KE51" s="13"/>
      <c r="KF51" s="13"/>
      <c r="KG51" s="13"/>
      <c r="KH51" s="13"/>
      <c r="KI51" s="13"/>
      <c r="KJ51" s="13"/>
      <c r="KK51" s="13"/>
      <c r="KL51" s="13"/>
      <c r="KM51" s="13"/>
      <c r="KN51" s="13"/>
      <c r="KO51" s="13"/>
      <c r="KP51" s="13"/>
      <c r="KQ51" s="13"/>
      <c r="KR51" s="13"/>
      <c r="KS51" s="13"/>
      <c r="KT51" s="13"/>
      <c r="KU51" s="13"/>
      <c r="KV51" s="13"/>
      <c r="KW51" s="13"/>
      <c r="KX51" s="13"/>
      <c r="KY51" s="13"/>
      <c r="KZ51" s="13"/>
      <c r="LA51" s="13"/>
      <c r="LB51" s="13"/>
      <c r="LC51" s="13"/>
      <c r="LD51" s="13"/>
      <c r="LE51" s="13"/>
      <c r="LF51" s="13"/>
      <c r="LG51" s="13"/>
      <c r="LH51" s="13"/>
      <c r="LI51" s="13"/>
      <c r="LJ51" s="13"/>
      <c r="LK51" s="13"/>
      <c r="LL51" s="13"/>
      <c r="LM51" s="13"/>
      <c r="LN51" s="13"/>
      <c r="LO51" s="13"/>
      <c r="LP51" s="13"/>
      <c r="LQ51" s="13"/>
      <c r="LR51" s="13"/>
      <c r="LS51" s="13"/>
      <c r="LT51" s="13"/>
      <c r="LU51" s="13"/>
      <c r="LV51" s="13"/>
      <c r="LW51" s="13"/>
      <c r="LX51" s="13"/>
      <c r="LY51" s="13"/>
      <c r="LZ51" s="13"/>
      <c r="MA51" s="13"/>
      <c r="MB51" s="13"/>
      <c r="MC51" s="13"/>
      <c r="MD51" s="13"/>
      <c r="ME51" s="13"/>
      <c r="MF51" s="13"/>
      <c r="MG51" s="13"/>
      <c r="MH51" s="13"/>
      <c r="MI51" s="13"/>
      <c r="MJ51" s="13"/>
      <c r="MK51" s="13"/>
      <c r="ML51" s="13"/>
      <c r="MM51" s="13"/>
      <c r="MN51" s="13"/>
      <c r="MO51" s="13"/>
      <c r="MP51" s="13"/>
      <c r="MQ51" s="13"/>
      <c r="MR51" s="13"/>
      <c r="MS51" s="13"/>
      <c r="MT51" s="13"/>
      <c r="MU51" s="13"/>
      <c r="MV51" s="13"/>
      <c r="MW51" s="13"/>
      <c r="MX51" s="13"/>
      <c r="MY51" s="13"/>
      <c r="MZ51" s="13"/>
      <c r="NA51" s="13"/>
      <c r="NB51" s="13"/>
      <c r="NC51" s="13"/>
      <c r="ND51" s="13"/>
      <c r="NE51" s="13"/>
      <c r="NF51" s="13"/>
      <c r="NG51" s="13"/>
      <c r="NH51" s="13"/>
      <c r="NI51" s="13"/>
      <c r="NJ51" s="13"/>
      <c r="NK51" s="13"/>
      <c r="NL51" s="13"/>
      <c r="NM51" s="13"/>
      <c r="NN51" s="13"/>
      <c r="NO51" s="13"/>
      <c r="NP51" s="13"/>
      <c r="NQ51" s="13"/>
      <c r="NR51" s="13"/>
      <c r="NS51" s="13"/>
      <c r="NT51" s="13"/>
      <c r="NU51" s="13"/>
      <c r="NV51" s="13"/>
      <c r="NW51" s="13"/>
      <c r="NX51" s="13"/>
      <c r="NY51" s="13"/>
      <c r="NZ51" s="13"/>
      <c r="OA51" s="13"/>
      <c r="OB51" s="13"/>
      <c r="OC51" s="13"/>
      <c r="OD51" s="13"/>
      <c r="OE51" s="13"/>
      <c r="OF51" s="13"/>
      <c r="OG51" s="13"/>
      <c r="OH51" s="13"/>
      <c r="OI51" s="13"/>
      <c r="OJ51" s="13"/>
      <c r="OK51" s="13"/>
      <c r="OL51" s="13"/>
      <c r="OM51" s="13"/>
      <c r="ON51" s="13"/>
      <c r="OO51" s="13"/>
      <c r="OP51" s="13"/>
      <c r="OQ51" s="13"/>
      <c r="OR51" s="13"/>
      <c r="OS51" s="13"/>
      <c r="OT51" s="13"/>
      <c r="OU51" s="13"/>
      <c r="OV51" s="13"/>
      <c r="OW51" s="13"/>
      <c r="OX51" s="13"/>
      <c r="OY51" s="13"/>
      <c r="OZ51" s="13"/>
      <c r="PA51" s="13"/>
      <c r="PB51" s="13"/>
      <c r="PC51" s="13"/>
      <c r="PD51" s="13"/>
      <c r="PE51" s="13"/>
      <c r="PF51" s="13"/>
      <c r="PG51" s="13"/>
      <c r="PH51" s="13"/>
      <c r="PI51" s="13"/>
      <c r="PJ51" s="13"/>
      <c r="PK51" s="13"/>
      <c r="PL51" s="13"/>
      <c r="PM51" s="13"/>
      <c r="PN51" s="13"/>
      <c r="PO51" s="13"/>
      <c r="PP51" s="13"/>
      <c r="PQ51" s="13"/>
      <c r="PR51" s="13"/>
      <c r="PS51" s="13"/>
      <c r="PT51" s="13"/>
      <c r="PU51" s="13"/>
      <c r="PV51" s="13"/>
      <c r="PW51" s="13"/>
      <c r="PX51" s="13"/>
      <c r="PY51" s="13"/>
      <c r="PZ51" s="13"/>
      <c r="QA51" s="13"/>
      <c r="QB51" s="13"/>
      <c r="QC51" s="13"/>
      <c r="QD51" s="13"/>
      <c r="QE51" s="13"/>
      <c r="QF51" s="13"/>
      <c r="QG51" s="13"/>
      <c r="QH51" s="13"/>
      <c r="QI51" s="13"/>
      <c r="QJ51" s="13"/>
      <c r="QK51" s="13"/>
      <c r="QL51" s="13"/>
      <c r="QM51" s="13"/>
      <c r="QN51" s="13"/>
      <c r="QO51" s="13"/>
      <c r="QP51" s="13"/>
      <c r="QQ51" s="13"/>
      <c r="QR51" s="13"/>
      <c r="QS51" s="13"/>
      <c r="QT51" s="13"/>
      <c r="QU51" s="13"/>
      <c r="QV51" s="13"/>
      <c r="QW51" s="13"/>
      <c r="QX51" s="13"/>
      <c r="QY51" s="13"/>
      <c r="QZ51" s="13"/>
      <c r="RA51" s="13"/>
      <c r="RB51" s="13"/>
      <c r="RC51" s="13"/>
      <c r="RD51" s="13"/>
      <c r="RE51" s="13"/>
      <c r="RF51" s="13"/>
      <c r="RG51" s="13"/>
      <c r="RH51" s="13"/>
      <c r="RI51" s="13"/>
      <c r="RJ51" s="13"/>
      <c r="RK51" s="13"/>
      <c r="RL51" s="13"/>
      <c r="RM51" s="13"/>
      <c r="RN51" s="13"/>
      <c r="RO51" s="13"/>
      <c r="RP51" s="13"/>
      <c r="RQ51" s="13"/>
      <c r="RR51" s="13"/>
      <c r="RS51" s="13"/>
      <c r="RT51" s="13"/>
      <c r="RU51" s="13"/>
      <c r="RV51" s="13"/>
      <c r="RW51" s="13"/>
      <c r="RX51" s="13"/>
      <c r="RY51" s="13"/>
      <c r="RZ51" s="13"/>
      <c r="SA51" s="13"/>
      <c r="SB51" s="13"/>
      <c r="SC51" s="13"/>
      <c r="SD51" s="13"/>
      <c r="SE51" s="13"/>
      <c r="SF51" s="13"/>
      <c r="SG51" s="13"/>
      <c r="SH51" s="13"/>
      <c r="SI51" s="13"/>
      <c r="SJ51" s="13"/>
      <c r="SK51" s="13"/>
      <c r="SL51" s="13"/>
      <c r="SM51" s="13"/>
      <c r="SN51" s="13"/>
      <c r="SO51" s="13"/>
      <c r="SP51" s="13"/>
      <c r="SQ51" s="13"/>
      <c r="SR51" s="13"/>
      <c r="SS51" s="13"/>
      <c r="ST51" s="13"/>
      <c r="SU51" s="13"/>
      <c r="SV51" s="13"/>
      <c r="SW51" s="13"/>
      <c r="SX51" s="13"/>
      <c r="SY51" s="13"/>
      <c r="SZ51" s="13"/>
      <c r="TA51" s="13"/>
      <c r="TB51" s="13"/>
      <c r="TC51" s="13"/>
      <c r="TD51" s="13"/>
      <c r="TE51" s="13"/>
      <c r="TF51" s="13"/>
      <c r="TG51" s="13"/>
      <c r="TH51" s="13"/>
      <c r="TI51" s="13"/>
      <c r="TJ51" s="13"/>
      <c r="TK51" s="13"/>
      <c r="TL51" s="13"/>
      <c r="TM51" s="13"/>
      <c r="TN51" s="13"/>
      <c r="TO51" s="13"/>
      <c r="TP51" s="13"/>
      <c r="TQ51" s="13"/>
      <c r="TR51" s="13"/>
      <c r="TS51" s="13"/>
      <c r="TT51" s="13"/>
      <c r="TU51" s="13"/>
      <c r="TV51" s="13"/>
      <c r="TW51" s="13"/>
      <c r="TX51" s="13"/>
      <c r="TY51" s="13"/>
      <c r="TZ51" s="13"/>
      <c r="UA51" s="13"/>
      <c r="UB51" s="13"/>
      <c r="UC51" s="13"/>
      <c r="UD51" s="13"/>
      <c r="UE51" s="13"/>
      <c r="UF51" s="13"/>
      <c r="UG51" s="13"/>
      <c r="UH51" s="13"/>
      <c r="UI51" s="13"/>
      <c r="UJ51" s="13"/>
      <c r="UK51" s="13"/>
      <c r="UL51" s="13"/>
      <c r="UM51" s="13"/>
      <c r="UN51" s="13"/>
      <c r="UO51" s="13"/>
      <c r="UP51" s="13"/>
      <c r="UQ51" s="13"/>
      <c r="UR51" s="13"/>
      <c r="US51" s="13"/>
      <c r="UT51" s="13"/>
      <c r="UU51" s="13"/>
      <c r="UV51" s="13"/>
      <c r="UW51" s="13"/>
      <c r="UX51" s="13"/>
      <c r="UY51" s="13"/>
      <c r="UZ51" s="13"/>
      <c r="VA51" s="13"/>
      <c r="VB51" s="13"/>
      <c r="VC51" s="13"/>
      <c r="VD51" s="13"/>
      <c r="VE51" s="13"/>
      <c r="VF51" s="13"/>
      <c r="VG51" s="13"/>
      <c r="VH51" s="13"/>
      <c r="VI51" s="13"/>
      <c r="VJ51" s="13"/>
      <c r="VK51" s="13"/>
      <c r="VL51" s="13"/>
      <c r="VM51" s="13"/>
      <c r="VN51" s="13"/>
      <c r="VO51" s="13"/>
      <c r="VP51" s="13"/>
      <c r="VQ51" s="13"/>
      <c r="VR51" s="13"/>
      <c r="VS51" s="13"/>
      <c r="VT51" s="13"/>
      <c r="VU51" s="13"/>
      <c r="VV51" s="13"/>
      <c r="VW51" s="13"/>
      <c r="VX51" s="13"/>
      <c r="VY51" s="13"/>
      <c r="VZ51" s="13"/>
      <c r="WA51" s="13"/>
      <c r="WB51" s="13"/>
      <c r="WC51" s="13"/>
      <c r="WD51" s="13"/>
      <c r="WE51" s="13"/>
      <c r="WF51" s="13"/>
      <c r="WG51" s="13"/>
      <c r="WH51" s="13"/>
      <c r="WI51" s="13"/>
      <c r="WJ51" s="13"/>
      <c r="WK51" s="13"/>
      <c r="WL51" s="13"/>
      <c r="WM51" s="13"/>
      <c r="WN51" s="13"/>
      <c r="WO51" s="13"/>
      <c r="WP51" s="13"/>
      <c r="WQ51" s="13"/>
      <c r="WR51" s="13"/>
      <c r="WS51" s="13"/>
      <c r="WT51" s="13"/>
      <c r="WU51" s="13"/>
      <c r="WV51" s="13"/>
      <c r="WW51" s="13"/>
      <c r="WX51" s="13"/>
      <c r="WY51" s="13"/>
      <c r="WZ51" s="13"/>
      <c r="XA51" s="13"/>
      <c r="XB51" s="13"/>
      <c r="XC51" s="13"/>
      <c r="XD51" s="13"/>
      <c r="XE51" s="13"/>
      <c r="XF51" s="13"/>
      <c r="XG51" s="13"/>
      <c r="XH51" s="13"/>
      <c r="XI51" s="13"/>
      <c r="XJ51" s="13"/>
      <c r="XK51" s="13"/>
      <c r="XL51" s="13"/>
      <c r="XM51" s="13"/>
      <c r="XN51" s="13"/>
      <c r="XO51" s="13"/>
      <c r="XP51" s="13"/>
      <c r="XQ51" s="13"/>
      <c r="XR51" s="13"/>
      <c r="XS51" s="13"/>
      <c r="XT51" s="13"/>
      <c r="XU51" s="13"/>
      <c r="XV51" s="13"/>
      <c r="XW51" s="13"/>
      <c r="XX51" s="13"/>
      <c r="XY51" s="13"/>
      <c r="XZ51" s="13"/>
      <c r="YA51" s="13"/>
      <c r="YB51" s="13"/>
      <c r="YC51" s="13"/>
      <c r="YD51" s="13"/>
      <c r="YE51" s="13"/>
      <c r="YF51" s="13"/>
      <c r="YG51" s="13"/>
      <c r="YH51" s="13"/>
      <c r="YI51" s="13"/>
      <c r="YJ51" s="13"/>
      <c r="YK51" s="13"/>
      <c r="YL51" s="13"/>
      <c r="YM51" s="13"/>
      <c r="YN51" s="13"/>
      <c r="YO51" s="13"/>
      <c r="YP51" s="13"/>
      <c r="YQ51" s="13"/>
      <c r="YR51" s="13"/>
      <c r="YS51" s="13"/>
      <c r="YT51" s="13"/>
      <c r="YU51" s="13"/>
      <c r="YV51" s="13"/>
      <c r="YW51" s="13"/>
      <c r="YX51" s="13"/>
      <c r="YY51" s="13"/>
      <c r="YZ51" s="13"/>
      <c r="ZA51" s="13"/>
      <c r="ZB51" s="13"/>
      <c r="ZC51" s="13"/>
      <c r="ZD51" s="13"/>
      <c r="ZE51" s="13"/>
      <c r="ZF51" s="13"/>
      <c r="ZG51" s="13"/>
      <c r="ZH51" s="13"/>
      <c r="ZI51" s="13"/>
      <c r="ZJ51" s="13"/>
      <c r="ZK51" s="13"/>
      <c r="ZL51" s="13"/>
      <c r="ZM51" s="13"/>
      <c r="ZN51" s="13"/>
      <c r="ZO51" s="13"/>
      <c r="ZP51" s="13"/>
      <c r="ZQ51" s="13"/>
      <c r="ZR51" s="13"/>
      <c r="ZS51" s="13"/>
      <c r="ZT51" s="13"/>
      <c r="ZU51" s="13"/>
      <c r="ZV51" s="13"/>
      <c r="ZW51" s="13"/>
      <c r="ZX51" s="13"/>
      <c r="ZY51" s="13"/>
      <c r="ZZ51" s="13"/>
      <c r="AAA51" s="13"/>
      <c r="AAB51" s="13"/>
      <c r="AAC51" s="13"/>
      <c r="AAD51" s="13"/>
      <c r="AAE51" s="13"/>
      <c r="AAF51" s="13"/>
      <c r="AAG51" s="13"/>
      <c r="AAH51" s="13"/>
      <c r="AAI51" s="13"/>
      <c r="AAJ51" s="13"/>
      <c r="AAK51" s="13"/>
      <c r="AAL51" s="13"/>
      <c r="AAM51" s="13"/>
      <c r="AAN51" s="13"/>
      <c r="AAO51" s="13"/>
      <c r="AAP51" s="13"/>
      <c r="AAQ51" s="13"/>
      <c r="AAR51" s="13"/>
      <c r="AAS51" s="13"/>
      <c r="AAT51" s="13"/>
      <c r="AAU51" s="13"/>
      <c r="AAV51" s="13"/>
      <c r="AAW51" s="13"/>
      <c r="AAX51" s="13"/>
      <c r="AAY51" s="13"/>
      <c r="AAZ51" s="13"/>
      <c r="ABA51" s="13"/>
      <c r="ABB51" s="13"/>
      <c r="ABC51" s="13"/>
      <c r="ABD51" s="13"/>
      <c r="ABE51" s="13"/>
      <c r="ABF51" s="13"/>
      <c r="ABG51" s="13"/>
      <c r="ABH51" s="13"/>
      <c r="ABI51" s="13"/>
      <c r="ABJ51" s="13"/>
      <c r="ABK51" s="13"/>
      <c r="ABL51" s="13"/>
      <c r="ABM51" s="13"/>
      <c r="ABN51" s="13"/>
      <c r="ABO51" s="13"/>
      <c r="ABP51" s="13"/>
      <c r="ABQ51" s="13"/>
      <c r="ABR51" s="13"/>
      <c r="ABS51" s="13"/>
      <c r="ABT51" s="13"/>
      <c r="ABU51" s="13"/>
      <c r="ABV51" s="13"/>
      <c r="ABW51" s="13"/>
      <c r="ABX51" s="13"/>
      <c r="ABY51" s="13"/>
      <c r="ABZ51" s="13"/>
      <c r="ACA51" s="13"/>
      <c r="ACB51" s="13"/>
      <c r="ACC51" s="13"/>
      <c r="ACD51" s="13"/>
      <c r="ACE51" s="13"/>
      <c r="ACF51" s="13"/>
      <c r="ACG51" s="13"/>
      <c r="ACH51" s="13"/>
      <c r="ACI51" s="13"/>
      <c r="ACJ51" s="13"/>
      <c r="ACK51" s="13"/>
      <c r="ACL51" s="13"/>
      <c r="ACM51" s="13"/>
      <c r="ACN51" s="13"/>
      <c r="ACO51" s="13"/>
      <c r="ACP51" s="13"/>
      <c r="ACQ51" s="13"/>
      <c r="ACR51" s="13"/>
      <c r="ACS51" s="13"/>
      <c r="ACT51" s="13"/>
      <c r="ACU51" s="13"/>
      <c r="ACV51" s="13"/>
      <c r="ACW51" s="13"/>
      <c r="ACX51" s="13"/>
      <c r="ACY51" s="13"/>
      <c r="ACZ51" s="13"/>
      <c r="ADA51" s="13"/>
      <c r="ADB51" s="13"/>
      <c r="ADC51" s="13"/>
      <c r="ADD51" s="13"/>
      <c r="ADE51" s="13"/>
      <c r="ADF51" s="13"/>
      <c r="ADG51" s="13"/>
      <c r="ADH51" s="13"/>
      <c r="ADI51" s="13"/>
      <c r="ADJ51" s="13"/>
      <c r="ADK51" s="13"/>
      <c r="ADL51" s="13"/>
      <c r="ADM51" s="13"/>
      <c r="ADN51" s="13"/>
      <c r="ADO51" s="13"/>
      <c r="ADP51" s="13"/>
      <c r="ADQ51" s="13"/>
      <c r="ADR51" s="13"/>
      <c r="ADS51" s="13"/>
      <c r="ADT51" s="13"/>
      <c r="ADU51" s="13"/>
      <c r="ADV51" s="13"/>
      <c r="ADW51" s="13"/>
      <c r="ADX51" s="13"/>
      <c r="ADY51" s="13"/>
      <c r="ADZ51" s="13"/>
      <c r="AEA51" s="13"/>
      <c r="AEB51" s="13"/>
      <c r="AEC51" s="13"/>
      <c r="AED51" s="13"/>
      <c r="AEE51" s="13"/>
      <c r="AEF51" s="13"/>
      <c r="AEG51" s="13"/>
      <c r="AEH51" s="13"/>
      <c r="AEI51" s="13"/>
      <c r="AEJ51" s="13"/>
      <c r="AEK51" s="13"/>
      <c r="AEL51" s="13"/>
      <c r="AEM51" s="13"/>
      <c r="AEN51" s="13"/>
      <c r="AEO51" s="13"/>
      <c r="AEP51" s="13"/>
      <c r="AEQ51" s="13"/>
      <c r="AER51" s="13"/>
      <c r="AES51" s="13"/>
      <c r="AET51" s="13"/>
      <c r="AEU51" s="13"/>
      <c r="AEV51" s="13"/>
      <c r="AEW51" s="13"/>
      <c r="AEX51" s="13"/>
      <c r="AEY51" s="13"/>
      <c r="AEZ51" s="13"/>
      <c r="AFA51" s="13"/>
      <c r="AFB51" s="13"/>
      <c r="AFC51" s="13"/>
      <c r="AFD51" s="13"/>
      <c r="AFE51" s="13"/>
      <c r="AFF51" s="13"/>
      <c r="AFG51" s="13"/>
      <c r="AFH51" s="13"/>
      <c r="AFI51" s="13"/>
      <c r="AFJ51" s="13"/>
      <c r="AFK51" s="13"/>
      <c r="AFL51" s="13"/>
      <c r="AFM51" s="13"/>
      <c r="AFN51" s="13"/>
      <c r="AFO51" s="13"/>
      <c r="AFP51" s="13"/>
      <c r="AFQ51" s="13"/>
      <c r="AFR51" s="13"/>
      <c r="AFS51" s="13"/>
      <c r="AFT51" s="13"/>
      <c r="AFU51" s="13"/>
      <c r="AFV51" s="13"/>
      <c r="AFW51" s="13"/>
      <c r="AFX51" s="13"/>
      <c r="AFY51" s="13"/>
      <c r="AFZ51" s="13"/>
      <c r="AGA51" s="13"/>
      <c r="AGB51" s="13"/>
      <c r="AGC51" s="13"/>
      <c r="AGD51" s="13"/>
      <c r="AGE51" s="13"/>
      <c r="AGF51" s="13"/>
      <c r="AGG51" s="13"/>
      <c r="AGH51" s="13"/>
      <c r="AGI51" s="13"/>
      <c r="AGJ51" s="13"/>
      <c r="AGK51" s="13"/>
      <c r="AGL51" s="13"/>
      <c r="AGM51" s="13"/>
      <c r="AGN51" s="13"/>
      <c r="AGO51" s="13"/>
      <c r="AGP51" s="13"/>
      <c r="AGQ51" s="13"/>
      <c r="AGR51" s="13"/>
      <c r="AGS51" s="13"/>
      <c r="AGT51" s="13"/>
      <c r="AGU51" s="13"/>
      <c r="AGV51" s="13"/>
      <c r="AGW51" s="13"/>
      <c r="AGX51" s="13"/>
      <c r="AGY51" s="13"/>
      <c r="AGZ51" s="13"/>
      <c r="AHA51" s="13"/>
      <c r="AHB51" s="13"/>
      <c r="AHC51" s="13"/>
      <c r="AHD51" s="13"/>
      <c r="AHE51" s="13"/>
      <c r="AHF51" s="13"/>
      <c r="AHG51" s="13"/>
      <c r="AHH51" s="13"/>
      <c r="AHI51" s="13"/>
      <c r="AHJ51" s="13"/>
      <c r="AHK51" s="13"/>
      <c r="AHL51" s="13"/>
      <c r="AHM51" s="13"/>
      <c r="AHN51" s="13"/>
      <c r="AHO51" s="13"/>
      <c r="AHP51" s="13"/>
      <c r="AHQ51" s="13"/>
      <c r="AHR51" s="13"/>
      <c r="AHS51" s="13"/>
      <c r="AHT51" s="13"/>
      <c r="AHU51" s="13"/>
      <c r="AHV51" s="13"/>
      <c r="AHW51" s="13"/>
      <c r="AHX51" s="13"/>
      <c r="AHY51" s="13"/>
      <c r="AHZ51" s="13"/>
      <c r="AIA51" s="13"/>
      <c r="AIB51" s="13"/>
      <c r="AIC51" s="13"/>
      <c r="AID51" s="13"/>
      <c r="AIE51" s="13"/>
      <c r="AIF51" s="13"/>
      <c r="AIG51" s="13"/>
      <c r="AIH51" s="13"/>
      <c r="AII51" s="13"/>
      <c r="AIJ51" s="13"/>
      <c r="AIK51" s="13"/>
      <c r="AIL51" s="13"/>
      <c r="AIM51" s="13"/>
      <c r="AIN51" s="13"/>
      <c r="AIO51" s="13"/>
      <c r="AIP51" s="13"/>
      <c r="AIQ51" s="13"/>
      <c r="AIR51" s="13"/>
      <c r="AIS51" s="13"/>
      <c r="AIT51" s="13"/>
      <c r="AIU51" s="13"/>
      <c r="AIV51" s="13"/>
      <c r="AIW51" s="13"/>
      <c r="AIX51" s="13"/>
      <c r="AIY51" s="13"/>
      <c r="AIZ51" s="13"/>
      <c r="AJA51" s="13"/>
      <c r="AJB51" s="13"/>
      <c r="AJC51" s="13"/>
      <c r="AJD51" s="13"/>
      <c r="AJE51" s="13"/>
      <c r="AJF51" s="13"/>
      <c r="AJG51" s="13"/>
      <c r="AJH51" s="13"/>
      <c r="AJI51" s="13"/>
      <c r="AJJ51" s="13"/>
      <c r="AJK51" s="13"/>
      <c r="AJL51" s="13"/>
      <c r="AJM51" s="13"/>
      <c r="AJN51" s="13"/>
      <c r="AJO51" s="13"/>
      <c r="AJP51" s="13"/>
      <c r="AJQ51" s="13"/>
      <c r="AJR51" s="13"/>
      <c r="AJS51" s="13"/>
      <c r="AJT51" s="13"/>
      <c r="AJU51" s="13"/>
      <c r="AJV51" s="13"/>
      <c r="AJW51" s="13"/>
      <c r="AJX51" s="13"/>
      <c r="AJY51" s="13"/>
      <c r="AJZ51" s="13"/>
      <c r="AKA51" s="13"/>
      <c r="AKB51" s="13"/>
      <c r="AKC51" s="13"/>
      <c r="AKD51" s="13"/>
      <c r="AKE51" s="13"/>
      <c r="AKF51" s="13"/>
      <c r="AKG51" s="13"/>
      <c r="AKH51" s="13"/>
      <c r="AKI51" s="13"/>
      <c r="AKJ51" s="13"/>
      <c r="AKK51" s="13"/>
      <c r="AKL51" s="13"/>
      <c r="AKM51" s="13"/>
      <c r="AKN51" s="13"/>
      <c r="AKO51" s="13"/>
      <c r="AKP51" s="13"/>
      <c r="AKQ51" s="13"/>
      <c r="AKR51" s="13"/>
      <c r="AKS51" s="13"/>
      <c r="AKT51" s="13"/>
      <c r="AKU51" s="13"/>
      <c r="AKV51" s="13"/>
      <c r="AKW51" s="13"/>
      <c r="AKX51" s="13"/>
      <c r="AKY51" s="13"/>
      <c r="AKZ51" s="13"/>
      <c r="ALA51" s="13"/>
      <c r="ALB51" s="13"/>
      <c r="ALC51" s="13"/>
      <c r="ALD51" s="13"/>
      <c r="ALE51" s="13"/>
      <c r="ALF51" s="13"/>
      <c r="ALG51" s="13"/>
      <c r="ALH51" s="13"/>
      <c r="ALI51" s="13"/>
      <c r="ALJ51" s="13"/>
      <c r="ALK51" s="13"/>
      <c r="ALL51" s="13"/>
      <c r="ALM51" s="13"/>
      <c r="ALN51" s="13"/>
      <c r="ALO51" s="13"/>
      <c r="ALP51" s="13"/>
      <c r="ALQ51" s="13"/>
      <c r="ALR51" s="13"/>
      <c r="ALS51" s="13"/>
      <c r="ALT51" s="13"/>
      <c r="ALU51" s="13"/>
      <c r="ALV51" s="13"/>
      <c r="ALW51" s="13"/>
      <c r="ALX51" s="13"/>
      <c r="ALY51" s="13"/>
      <c r="ALZ51" s="13"/>
      <c r="AMA51" s="13"/>
      <c r="AMB51" s="13"/>
      <c r="AMC51" s="13"/>
      <c r="AMD51" s="13"/>
      <c r="AME51" s="13"/>
      <c r="AMF51" s="13"/>
      <c r="AMG51" s="13"/>
      <c r="AMH51" s="13"/>
      <c r="AMI51" s="13"/>
      <c r="AMJ51" s="13"/>
      <c r="AMK51" s="13"/>
    </row>
    <row r="52" spans="1:1025" s="15" customFormat="1" ht="15.75" customHeight="1">
      <c r="A52" s="325" t="s">
        <v>235</v>
      </c>
      <c r="B52" s="325"/>
      <c r="C52" s="325"/>
      <c r="D52" s="325"/>
      <c r="E52" s="325"/>
      <c r="F52" s="325"/>
      <c r="G52" s="148">
        <f>G48+G50</f>
        <v>3398.5599999999995</v>
      </c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  <c r="JA52" s="13"/>
      <c r="JB52" s="13"/>
      <c r="JC52" s="13"/>
      <c r="JD52" s="13"/>
      <c r="JE52" s="13"/>
      <c r="JF52" s="13"/>
      <c r="JG52" s="13"/>
      <c r="JH52" s="13"/>
      <c r="JI52" s="13"/>
      <c r="JJ52" s="13"/>
      <c r="JK52" s="13"/>
      <c r="JL52" s="13"/>
      <c r="JM52" s="13"/>
      <c r="JN52" s="13"/>
      <c r="JO52" s="13"/>
      <c r="JP52" s="13"/>
      <c r="JQ52" s="13"/>
      <c r="JR52" s="13"/>
      <c r="JS52" s="13"/>
      <c r="JT52" s="13"/>
      <c r="JU52" s="13"/>
      <c r="JV52" s="13"/>
      <c r="JW52" s="13"/>
      <c r="JX52" s="13"/>
      <c r="JY52" s="13"/>
      <c r="JZ52" s="13"/>
      <c r="KA52" s="13"/>
      <c r="KB52" s="13"/>
      <c r="KC52" s="13"/>
      <c r="KD52" s="13"/>
      <c r="KE52" s="13"/>
      <c r="KF52" s="13"/>
      <c r="KG52" s="13"/>
      <c r="KH52" s="13"/>
      <c r="KI52" s="13"/>
      <c r="KJ52" s="13"/>
      <c r="KK52" s="13"/>
      <c r="KL52" s="13"/>
      <c r="KM52" s="13"/>
      <c r="KN52" s="13"/>
      <c r="KO52" s="13"/>
      <c r="KP52" s="13"/>
      <c r="KQ52" s="13"/>
      <c r="KR52" s="13"/>
      <c r="KS52" s="13"/>
      <c r="KT52" s="13"/>
      <c r="KU52" s="13"/>
      <c r="KV52" s="13"/>
      <c r="KW52" s="13"/>
      <c r="KX52" s="13"/>
      <c r="KY52" s="13"/>
      <c r="KZ52" s="13"/>
      <c r="LA52" s="13"/>
      <c r="LB52" s="13"/>
      <c r="LC52" s="13"/>
      <c r="LD52" s="13"/>
      <c r="LE52" s="13"/>
      <c r="LF52" s="13"/>
      <c r="LG52" s="13"/>
      <c r="LH52" s="13"/>
      <c r="LI52" s="13"/>
      <c r="LJ52" s="13"/>
      <c r="LK52" s="13"/>
      <c r="LL52" s="13"/>
      <c r="LM52" s="13"/>
      <c r="LN52" s="13"/>
      <c r="LO52" s="13"/>
      <c r="LP52" s="13"/>
      <c r="LQ52" s="13"/>
      <c r="LR52" s="13"/>
      <c r="LS52" s="13"/>
      <c r="LT52" s="13"/>
      <c r="LU52" s="13"/>
      <c r="LV52" s="13"/>
      <c r="LW52" s="13"/>
      <c r="LX52" s="13"/>
      <c r="LY52" s="13"/>
      <c r="LZ52" s="13"/>
      <c r="MA52" s="13"/>
      <c r="MB52" s="13"/>
      <c r="MC52" s="13"/>
      <c r="MD52" s="13"/>
      <c r="ME52" s="13"/>
      <c r="MF52" s="13"/>
      <c r="MG52" s="13"/>
      <c r="MH52" s="13"/>
      <c r="MI52" s="13"/>
      <c r="MJ52" s="13"/>
      <c r="MK52" s="13"/>
      <c r="ML52" s="13"/>
      <c r="MM52" s="13"/>
      <c r="MN52" s="13"/>
      <c r="MO52" s="13"/>
      <c r="MP52" s="13"/>
      <c r="MQ52" s="13"/>
      <c r="MR52" s="13"/>
      <c r="MS52" s="13"/>
      <c r="MT52" s="13"/>
      <c r="MU52" s="13"/>
      <c r="MV52" s="13"/>
      <c r="MW52" s="13"/>
      <c r="MX52" s="13"/>
      <c r="MY52" s="13"/>
      <c r="MZ52" s="13"/>
      <c r="NA52" s="13"/>
      <c r="NB52" s="13"/>
      <c r="NC52" s="13"/>
      <c r="ND52" s="13"/>
      <c r="NE52" s="13"/>
      <c r="NF52" s="13"/>
      <c r="NG52" s="13"/>
      <c r="NH52" s="13"/>
      <c r="NI52" s="13"/>
      <c r="NJ52" s="13"/>
      <c r="NK52" s="13"/>
      <c r="NL52" s="13"/>
      <c r="NM52" s="13"/>
      <c r="NN52" s="13"/>
      <c r="NO52" s="13"/>
      <c r="NP52" s="13"/>
      <c r="NQ52" s="13"/>
      <c r="NR52" s="13"/>
      <c r="NS52" s="13"/>
      <c r="NT52" s="13"/>
      <c r="NU52" s="13"/>
      <c r="NV52" s="13"/>
      <c r="NW52" s="13"/>
      <c r="NX52" s="13"/>
      <c r="NY52" s="13"/>
      <c r="NZ52" s="13"/>
      <c r="OA52" s="13"/>
      <c r="OB52" s="13"/>
      <c r="OC52" s="13"/>
      <c r="OD52" s="13"/>
      <c r="OE52" s="13"/>
      <c r="OF52" s="13"/>
      <c r="OG52" s="13"/>
      <c r="OH52" s="13"/>
      <c r="OI52" s="13"/>
      <c r="OJ52" s="13"/>
      <c r="OK52" s="13"/>
      <c r="OL52" s="13"/>
      <c r="OM52" s="13"/>
      <c r="ON52" s="13"/>
      <c r="OO52" s="13"/>
      <c r="OP52" s="13"/>
      <c r="OQ52" s="13"/>
      <c r="OR52" s="13"/>
      <c r="OS52" s="13"/>
      <c r="OT52" s="13"/>
      <c r="OU52" s="13"/>
      <c r="OV52" s="13"/>
      <c r="OW52" s="13"/>
      <c r="OX52" s="13"/>
      <c r="OY52" s="13"/>
      <c r="OZ52" s="13"/>
      <c r="PA52" s="13"/>
      <c r="PB52" s="13"/>
      <c r="PC52" s="13"/>
      <c r="PD52" s="13"/>
      <c r="PE52" s="13"/>
      <c r="PF52" s="13"/>
      <c r="PG52" s="13"/>
      <c r="PH52" s="13"/>
      <c r="PI52" s="13"/>
      <c r="PJ52" s="13"/>
      <c r="PK52" s="13"/>
      <c r="PL52" s="13"/>
      <c r="PM52" s="13"/>
      <c r="PN52" s="13"/>
      <c r="PO52" s="13"/>
      <c r="PP52" s="13"/>
      <c r="PQ52" s="13"/>
      <c r="PR52" s="13"/>
      <c r="PS52" s="13"/>
      <c r="PT52" s="13"/>
      <c r="PU52" s="13"/>
      <c r="PV52" s="13"/>
      <c r="PW52" s="13"/>
      <c r="PX52" s="13"/>
      <c r="PY52" s="13"/>
      <c r="PZ52" s="13"/>
      <c r="QA52" s="13"/>
      <c r="QB52" s="13"/>
      <c r="QC52" s="13"/>
      <c r="QD52" s="13"/>
      <c r="QE52" s="13"/>
      <c r="QF52" s="13"/>
      <c r="QG52" s="13"/>
      <c r="QH52" s="13"/>
      <c r="QI52" s="13"/>
      <c r="QJ52" s="13"/>
      <c r="QK52" s="13"/>
      <c r="QL52" s="13"/>
      <c r="QM52" s="13"/>
      <c r="QN52" s="13"/>
      <c r="QO52" s="13"/>
      <c r="QP52" s="13"/>
      <c r="QQ52" s="13"/>
      <c r="QR52" s="13"/>
      <c r="QS52" s="13"/>
      <c r="QT52" s="13"/>
      <c r="QU52" s="13"/>
      <c r="QV52" s="13"/>
      <c r="QW52" s="13"/>
      <c r="QX52" s="13"/>
      <c r="QY52" s="13"/>
      <c r="QZ52" s="13"/>
      <c r="RA52" s="13"/>
      <c r="RB52" s="13"/>
      <c r="RC52" s="13"/>
      <c r="RD52" s="13"/>
      <c r="RE52" s="13"/>
      <c r="RF52" s="13"/>
      <c r="RG52" s="13"/>
      <c r="RH52" s="13"/>
      <c r="RI52" s="13"/>
      <c r="RJ52" s="13"/>
      <c r="RK52" s="13"/>
      <c r="RL52" s="13"/>
      <c r="RM52" s="13"/>
      <c r="RN52" s="13"/>
      <c r="RO52" s="13"/>
      <c r="RP52" s="13"/>
      <c r="RQ52" s="13"/>
      <c r="RR52" s="13"/>
      <c r="RS52" s="13"/>
      <c r="RT52" s="13"/>
      <c r="RU52" s="13"/>
      <c r="RV52" s="13"/>
      <c r="RW52" s="13"/>
      <c r="RX52" s="13"/>
      <c r="RY52" s="13"/>
      <c r="RZ52" s="13"/>
      <c r="SA52" s="13"/>
      <c r="SB52" s="13"/>
      <c r="SC52" s="13"/>
      <c r="SD52" s="13"/>
      <c r="SE52" s="13"/>
      <c r="SF52" s="13"/>
      <c r="SG52" s="13"/>
      <c r="SH52" s="13"/>
      <c r="SI52" s="13"/>
      <c r="SJ52" s="13"/>
      <c r="SK52" s="13"/>
      <c r="SL52" s="13"/>
      <c r="SM52" s="13"/>
      <c r="SN52" s="13"/>
      <c r="SO52" s="13"/>
      <c r="SP52" s="13"/>
      <c r="SQ52" s="13"/>
      <c r="SR52" s="13"/>
      <c r="SS52" s="13"/>
      <c r="ST52" s="13"/>
      <c r="SU52" s="13"/>
      <c r="SV52" s="13"/>
      <c r="SW52" s="13"/>
      <c r="SX52" s="13"/>
      <c r="SY52" s="13"/>
      <c r="SZ52" s="13"/>
      <c r="TA52" s="13"/>
      <c r="TB52" s="13"/>
      <c r="TC52" s="13"/>
      <c r="TD52" s="13"/>
      <c r="TE52" s="13"/>
      <c r="TF52" s="13"/>
      <c r="TG52" s="13"/>
      <c r="TH52" s="13"/>
      <c r="TI52" s="13"/>
      <c r="TJ52" s="13"/>
      <c r="TK52" s="13"/>
      <c r="TL52" s="13"/>
      <c r="TM52" s="13"/>
      <c r="TN52" s="13"/>
      <c r="TO52" s="13"/>
      <c r="TP52" s="13"/>
      <c r="TQ52" s="13"/>
      <c r="TR52" s="13"/>
      <c r="TS52" s="13"/>
      <c r="TT52" s="13"/>
      <c r="TU52" s="13"/>
      <c r="TV52" s="13"/>
      <c r="TW52" s="13"/>
      <c r="TX52" s="13"/>
      <c r="TY52" s="13"/>
      <c r="TZ52" s="13"/>
      <c r="UA52" s="13"/>
      <c r="UB52" s="13"/>
      <c r="UC52" s="13"/>
      <c r="UD52" s="13"/>
      <c r="UE52" s="13"/>
      <c r="UF52" s="13"/>
      <c r="UG52" s="13"/>
      <c r="UH52" s="13"/>
      <c r="UI52" s="13"/>
      <c r="UJ52" s="13"/>
      <c r="UK52" s="13"/>
      <c r="UL52" s="13"/>
      <c r="UM52" s="13"/>
      <c r="UN52" s="13"/>
      <c r="UO52" s="13"/>
      <c r="UP52" s="13"/>
      <c r="UQ52" s="13"/>
      <c r="UR52" s="13"/>
      <c r="US52" s="13"/>
      <c r="UT52" s="13"/>
      <c r="UU52" s="13"/>
      <c r="UV52" s="13"/>
      <c r="UW52" s="13"/>
      <c r="UX52" s="13"/>
      <c r="UY52" s="13"/>
      <c r="UZ52" s="13"/>
      <c r="VA52" s="13"/>
      <c r="VB52" s="13"/>
      <c r="VC52" s="13"/>
      <c r="VD52" s="13"/>
      <c r="VE52" s="13"/>
      <c r="VF52" s="13"/>
      <c r="VG52" s="13"/>
      <c r="VH52" s="13"/>
      <c r="VI52" s="13"/>
      <c r="VJ52" s="13"/>
      <c r="VK52" s="13"/>
      <c r="VL52" s="13"/>
      <c r="VM52" s="13"/>
      <c r="VN52" s="13"/>
      <c r="VO52" s="13"/>
      <c r="VP52" s="13"/>
      <c r="VQ52" s="13"/>
      <c r="VR52" s="13"/>
      <c r="VS52" s="13"/>
      <c r="VT52" s="13"/>
      <c r="VU52" s="13"/>
      <c r="VV52" s="13"/>
      <c r="VW52" s="13"/>
      <c r="VX52" s="13"/>
      <c r="VY52" s="13"/>
      <c r="VZ52" s="13"/>
      <c r="WA52" s="13"/>
      <c r="WB52" s="13"/>
      <c r="WC52" s="13"/>
      <c r="WD52" s="13"/>
      <c r="WE52" s="13"/>
      <c r="WF52" s="13"/>
      <c r="WG52" s="13"/>
      <c r="WH52" s="13"/>
      <c r="WI52" s="13"/>
      <c r="WJ52" s="13"/>
      <c r="WK52" s="13"/>
      <c r="WL52" s="13"/>
      <c r="WM52" s="13"/>
      <c r="WN52" s="13"/>
      <c r="WO52" s="13"/>
      <c r="WP52" s="13"/>
      <c r="WQ52" s="13"/>
      <c r="WR52" s="13"/>
      <c r="WS52" s="13"/>
      <c r="WT52" s="13"/>
      <c r="WU52" s="13"/>
      <c r="WV52" s="13"/>
      <c r="WW52" s="13"/>
      <c r="WX52" s="13"/>
      <c r="WY52" s="13"/>
      <c r="WZ52" s="13"/>
      <c r="XA52" s="13"/>
      <c r="XB52" s="13"/>
      <c r="XC52" s="13"/>
      <c r="XD52" s="13"/>
      <c r="XE52" s="13"/>
      <c r="XF52" s="13"/>
      <c r="XG52" s="13"/>
      <c r="XH52" s="13"/>
      <c r="XI52" s="13"/>
      <c r="XJ52" s="13"/>
      <c r="XK52" s="13"/>
      <c r="XL52" s="13"/>
      <c r="XM52" s="13"/>
      <c r="XN52" s="13"/>
      <c r="XO52" s="13"/>
      <c r="XP52" s="13"/>
      <c r="XQ52" s="13"/>
      <c r="XR52" s="13"/>
      <c r="XS52" s="13"/>
      <c r="XT52" s="13"/>
      <c r="XU52" s="13"/>
      <c r="XV52" s="13"/>
      <c r="XW52" s="13"/>
      <c r="XX52" s="13"/>
      <c r="XY52" s="13"/>
      <c r="XZ52" s="13"/>
      <c r="YA52" s="13"/>
      <c r="YB52" s="13"/>
      <c r="YC52" s="13"/>
      <c r="YD52" s="13"/>
      <c r="YE52" s="13"/>
      <c r="YF52" s="13"/>
      <c r="YG52" s="13"/>
      <c r="YH52" s="13"/>
      <c r="YI52" s="13"/>
      <c r="YJ52" s="13"/>
      <c r="YK52" s="13"/>
      <c r="YL52" s="13"/>
      <c r="YM52" s="13"/>
      <c r="YN52" s="13"/>
      <c r="YO52" s="13"/>
      <c r="YP52" s="13"/>
      <c r="YQ52" s="13"/>
      <c r="YR52" s="13"/>
      <c r="YS52" s="13"/>
      <c r="YT52" s="13"/>
      <c r="YU52" s="13"/>
      <c r="YV52" s="13"/>
      <c r="YW52" s="13"/>
      <c r="YX52" s="13"/>
      <c r="YY52" s="13"/>
      <c r="YZ52" s="13"/>
      <c r="ZA52" s="13"/>
      <c r="ZB52" s="13"/>
      <c r="ZC52" s="13"/>
      <c r="ZD52" s="13"/>
      <c r="ZE52" s="13"/>
      <c r="ZF52" s="13"/>
      <c r="ZG52" s="13"/>
      <c r="ZH52" s="13"/>
      <c r="ZI52" s="13"/>
      <c r="ZJ52" s="13"/>
      <c r="ZK52" s="13"/>
      <c r="ZL52" s="13"/>
      <c r="ZM52" s="13"/>
      <c r="ZN52" s="13"/>
      <c r="ZO52" s="13"/>
      <c r="ZP52" s="13"/>
      <c r="ZQ52" s="13"/>
      <c r="ZR52" s="13"/>
      <c r="ZS52" s="13"/>
      <c r="ZT52" s="13"/>
      <c r="ZU52" s="13"/>
      <c r="ZV52" s="13"/>
      <c r="ZW52" s="13"/>
      <c r="ZX52" s="13"/>
      <c r="ZY52" s="13"/>
      <c r="ZZ52" s="13"/>
      <c r="AAA52" s="13"/>
      <c r="AAB52" s="13"/>
      <c r="AAC52" s="13"/>
      <c r="AAD52" s="13"/>
      <c r="AAE52" s="13"/>
      <c r="AAF52" s="13"/>
      <c r="AAG52" s="13"/>
      <c r="AAH52" s="13"/>
      <c r="AAI52" s="13"/>
      <c r="AAJ52" s="13"/>
      <c r="AAK52" s="13"/>
      <c r="AAL52" s="13"/>
      <c r="AAM52" s="13"/>
      <c r="AAN52" s="13"/>
      <c r="AAO52" s="13"/>
      <c r="AAP52" s="13"/>
      <c r="AAQ52" s="13"/>
      <c r="AAR52" s="13"/>
      <c r="AAS52" s="13"/>
      <c r="AAT52" s="13"/>
      <c r="AAU52" s="13"/>
      <c r="AAV52" s="13"/>
      <c r="AAW52" s="13"/>
      <c r="AAX52" s="13"/>
      <c r="AAY52" s="13"/>
      <c r="AAZ52" s="13"/>
      <c r="ABA52" s="13"/>
      <c r="ABB52" s="13"/>
      <c r="ABC52" s="13"/>
      <c r="ABD52" s="13"/>
      <c r="ABE52" s="13"/>
      <c r="ABF52" s="13"/>
      <c r="ABG52" s="13"/>
      <c r="ABH52" s="13"/>
      <c r="ABI52" s="13"/>
      <c r="ABJ52" s="13"/>
      <c r="ABK52" s="13"/>
      <c r="ABL52" s="13"/>
      <c r="ABM52" s="13"/>
      <c r="ABN52" s="13"/>
      <c r="ABO52" s="13"/>
      <c r="ABP52" s="13"/>
      <c r="ABQ52" s="13"/>
      <c r="ABR52" s="13"/>
      <c r="ABS52" s="13"/>
      <c r="ABT52" s="13"/>
      <c r="ABU52" s="13"/>
      <c r="ABV52" s="13"/>
      <c r="ABW52" s="13"/>
      <c r="ABX52" s="13"/>
      <c r="ABY52" s="13"/>
      <c r="ABZ52" s="13"/>
      <c r="ACA52" s="13"/>
      <c r="ACB52" s="13"/>
      <c r="ACC52" s="13"/>
      <c r="ACD52" s="13"/>
      <c r="ACE52" s="13"/>
      <c r="ACF52" s="13"/>
      <c r="ACG52" s="13"/>
      <c r="ACH52" s="13"/>
      <c r="ACI52" s="13"/>
      <c r="ACJ52" s="13"/>
      <c r="ACK52" s="13"/>
      <c r="ACL52" s="13"/>
      <c r="ACM52" s="13"/>
      <c r="ACN52" s="13"/>
      <c r="ACO52" s="13"/>
      <c r="ACP52" s="13"/>
      <c r="ACQ52" s="13"/>
      <c r="ACR52" s="13"/>
      <c r="ACS52" s="13"/>
      <c r="ACT52" s="13"/>
      <c r="ACU52" s="13"/>
      <c r="ACV52" s="13"/>
      <c r="ACW52" s="13"/>
      <c r="ACX52" s="13"/>
      <c r="ACY52" s="13"/>
      <c r="ACZ52" s="13"/>
      <c r="ADA52" s="13"/>
      <c r="ADB52" s="13"/>
      <c r="ADC52" s="13"/>
      <c r="ADD52" s="13"/>
      <c r="ADE52" s="13"/>
      <c r="ADF52" s="13"/>
      <c r="ADG52" s="13"/>
      <c r="ADH52" s="13"/>
      <c r="ADI52" s="13"/>
      <c r="ADJ52" s="13"/>
      <c r="ADK52" s="13"/>
      <c r="ADL52" s="13"/>
      <c r="ADM52" s="13"/>
      <c r="ADN52" s="13"/>
      <c r="ADO52" s="13"/>
      <c r="ADP52" s="13"/>
      <c r="ADQ52" s="13"/>
      <c r="ADR52" s="13"/>
      <c r="ADS52" s="13"/>
      <c r="ADT52" s="13"/>
      <c r="ADU52" s="13"/>
      <c r="ADV52" s="13"/>
      <c r="ADW52" s="13"/>
      <c r="ADX52" s="13"/>
      <c r="ADY52" s="13"/>
      <c r="ADZ52" s="13"/>
      <c r="AEA52" s="13"/>
      <c r="AEB52" s="13"/>
      <c r="AEC52" s="13"/>
      <c r="AED52" s="13"/>
      <c r="AEE52" s="13"/>
      <c r="AEF52" s="13"/>
      <c r="AEG52" s="13"/>
      <c r="AEH52" s="13"/>
      <c r="AEI52" s="13"/>
      <c r="AEJ52" s="13"/>
      <c r="AEK52" s="13"/>
      <c r="AEL52" s="13"/>
      <c r="AEM52" s="13"/>
      <c r="AEN52" s="13"/>
      <c r="AEO52" s="13"/>
      <c r="AEP52" s="13"/>
      <c r="AEQ52" s="13"/>
      <c r="AER52" s="13"/>
      <c r="AES52" s="13"/>
      <c r="AET52" s="13"/>
      <c r="AEU52" s="13"/>
      <c r="AEV52" s="13"/>
      <c r="AEW52" s="13"/>
      <c r="AEX52" s="13"/>
      <c r="AEY52" s="13"/>
      <c r="AEZ52" s="13"/>
      <c r="AFA52" s="13"/>
      <c r="AFB52" s="13"/>
      <c r="AFC52" s="13"/>
      <c r="AFD52" s="13"/>
      <c r="AFE52" s="13"/>
      <c r="AFF52" s="13"/>
      <c r="AFG52" s="13"/>
      <c r="AFH52" s="13"/>
      <c r="AFI52" s="13"/>
      <c r="AFJ52" s="13"/>
      <c r="AFK52" s="13"/>
      <c r="AFL52" s="13"/>
      <c r="AFM52" s="13"/>
      <c r="AFN52" s="13"/>
      <c r="AFO52" s="13"/>
      <c r="AFP52" s="13"/>
      <c r="AFQ52" s="13"/>
      <c r="AFR52" s="13"/>
      <c r="AFS52" s="13"/>
      <c r="AFT52" s="13"/>
      <c r="AFU52" s="13"/>
      <c r="AFV52" s="13"/>
      <c r="AFW52" s="13"/>
      <c r="AFX52" s="13"/>
      <c r="AFY52" s="13"/>
      <c r="AFZ52" s="13"/>
      <c r="AGA52" s="13"/>
      <c r="AGB52" s="13"/>
      <c r="AGC52" s="13"/>
      <c r="AGD52" s="13"/>
      <c r="AGE52" s="13"/>
      <c r="AGF52" s="13"/>
      <c r="AGG52" s="13"/>
      <c r="AGH52" s="13"/>
      <c r="AGI52" s="13"/>
      <c r="AGJ52" s="13"/>
      <c r="AGK52" s="13"/>
      <c r="AGL52" s="13"/>
      <c r="AGM52" s="13"/>
      <c r="AGN52" s="13"/>
      <c r="AGO52" s="13"/>
      <c r="AGP52" s="13"/>
      <c r="AGQ52" s="13"/>
      <c r="AGR52" s="13"/>
      <c r="AGS52" s="13"/>
      <c r="AGT52" s="13"/>
      <c r="AGU52" s="13"/>
      <c r="AGV52" s="13"/>
      <c r="AGW52" s="13"/>
      <c r="AGX52" s="13"/>
      <c r="AGY52" s="13"/>
      <c r="AGZ52" s="13"/>
      <c r="AHA52" s="13"/>
      <c r="AHB52" s="13"/>
      <c r="AHC52" s="13"/>
      <c r="AHD52" s="13"/>
      <c r="AHE52" s="13"/>
      <c r="AHF52" s="13"/>
      <c r="AHG52" s="13"/>
      <c r="AHH52" s="13"/>
      <c r="AHI52" s="13"/>
      <c r="AHJ52" s="13"/>
      <c r="AHK52" s="13"/>
      <c r="AHL52" s="13"/>
      <c r="AHM52" s="13"/>
      <c r="AHN52" s="13"/>
      <c r="AHO52" s="13"/>
      <c r="AHP52" s="13"/>
      <c r="AHQ52" s="13"/>
      <c r="AHR52" s="13"/>
      <c r="AHS52" s="13"/>
      <c r="AHT52" s="13"/>
      <c r="AHU52" s="13"/>
      <c r="AHV52" s="13"/>
      <c r="AHW52" s="13"/>
      <c r="AHX52" s="13"/>
      <c r="AHY52" s="13"/>
      <c r="AHZ52" s="13"/>
      <c r="AIA52" s="13"/>
      <c r="AIB52" s="13"/>
      <c r="AIC52" s="13"/>
      <c r="AID52" s="13"/>
      <c r="AIE52" s="13"/>
      <c r="AIF52" s="13"/>
      <c r="AIG52" s="13"/>
      <c r="AIH52" s="13"/>
      <c r="AII52" s="13"/>
      <c r="AIJ52" s="13"/>
      <c r="AIK52" s="13"/>
      <c r="AIL52" s="13"/>
      <c r="AIM52" s="13"/>
      <c r="AIN52" s="13"/>
      <c r="AIO52" s="13"/>
      <c r="AIP52" s="13"/>
      <c r="AIQ52" s="13"/>
      <c r="AIR52" s="13"/>
      <c r="AIS52" s="13"/>
      <c r="AIT52" s="13"/>
      <c r="AIU52" s="13"/>
      <c r="AIV52" s="13"/>
      <c r="AIW52" s="13"/>
      <c r="AIX52" s="13"/>
      <c r="AIY52" s="13"/>
      <c r="AIZ52" s="13"/>
      <c r="AJA52" s="13"/>
      <c r="AJB52" s="13"/>
      <c r="AJC52" s="13"/>
      <c r="AJD52" s="13"/>
      <c r="AJE52" s="13"/>
      <c r="AJF52" s="13"/>
      <c r="AJG52" s="13"/>
      <c r="AJH52" s="13"/>
      <c r="AJI52" s="13"/>
      <c r="AJJ52" s="13"/>
      <c r="AJK52" s="13"/>
      <c r="AJL52" s="13"/>
      <c r="AJM52" s="13"/>
      <c r="AJN52" s="13"/>
      <c r="AJO52" s="13"/>
      <c r="AJP52" s="13"/>
      <c r="AJQ52" s="13"/>
      <c r="AJR52" s="13"/>
      <c r="AJS52" s="13"/>
      <c r="AJT52" s="13"/>
      <c r="AJU52" s="13"/>
      <c r="AJV52" s="13"/>
      <c r="AJW52" s="13"/>
      <c r="AJX52" s="13"/>
      <c r="AJY52" s="13"/>
      <c r="AJZ52" s="13"/>
      <c r="AKA52" s="13"/>
      <c r="AKB52" s="13"/>
      <c r="AKC52" s="13"/>
      <c r="AKD52" s="13"/>
      <c r="AKE52" s="13"/>
      <c r="AKF52" s="13"/>
      <c r="AKG52" s="13"/>
      <c r="AKH52" s="13"/>
      <c r="AKI52" s="13"/>
      <c r="AKJ52" s="13"/>
      <c r="AKK52" s="13"/>
      <c r="AKL52" s="13"/>
      <c r="AKM52" s="13"/>
      <c r="AKN52" s="13"/>
      <c r="AKO52" s="13"/>
      <c r="AKP52" s="13"/>
      <c r="AKQ52" s="13"/>
      <c r="AKR52" s="13"/>
      <c r="AKS52" s="13"/>
      <c r="AKT52" s="13"/>
      <c r="AKU52" s="13"/>
      <c r="AKV52" s="13"/>
      <c r="AKW52" s="13"/>
      <c r="AKX52" s="13"/>
      <c r="AKY52" s="13"/>
      <c r="AKZ52" s="13"/>
      <c r="ALA52" s="13"/>
      <c r="ALB52" s="13"/>
      <c r="ALC52" s="13"/>
      <c r="ALD52" s="13"/>
      <c r="ALE52" s="13"/>
      <c r="ALF52" s="13"/>
      <c r="ALG52" s="13"/>
      <c r="ALH52" s="13"/>
      <c r="ALI52" s="13"/>
      <c r="ALJ52" s="13"/>
      <c r="ALK52" s="13"/>
      <c r="ALL52" s="13"/>
      <c r="ALM52" s="13"/>
      <c r="ALN52" s="13"/>
      <c r="ALO52" s="13"/>
      <c r="ALP52" s="13"/>
      <c r="ALQ52" s="13"/>
      <c r="ALR52" s="13"/>
      <c r="ALS52" s="13"/>
      <c r="ALT52" s="13"/>
      <c r="ALU52" s="13"/>
      <c r="ALV52" s="13"/>
      <c r="ALW52" s="13"/>
      <c r="ALX52" s="13"/>
      <c r="ALY52" s="13"/>
      <c r="ALZ52" s="13"/>
      <c r="AMA52" s="13"/>
      <c r="AMB52" s="13"/>
      <c r="AMC52" s="13"/>
      <c r="AMD52" s="13"/>
      <c r="AME52" s="13"/>
      <c r="AMF52" s="13"/>
      <c r="AMG52" s="13"/>
      <c r="AMH52" s="13"/>
      <c r="AMI52" s="13"/>
      <c r="AMJ52" s="13"/>
      <c r="AMK52" s="13"/>
    </row>
    <row r="53" spans="1:1025" s="15" customFormat="1" ht="15.75" customHeight="1">
      <c r="A53" s="123" t="s">
        <v>78</v>
      </c>
      <c r="B53" s="302" t="s">
        <v>298</v>
      </c>
      <c r="C53" s="302"/>
      <c r="D53" s="302"/>
      <c r="E53" s="302"/>
      <c r="F53" s="302"/>
      <c r="G53" s="302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3"/>
      <c r="IY53" s="13"/>
      <c r="IZ53" s="13"/>
      <c r="JA53" s="13"/>
      <c r="JB53" s="13"/>
      <c r="JC53" s="13"/>
      <c r="JD53" s="13"/>
      <c r="JE53" s="13"/>
      <c r="JF53" s="13"/>
      <c r="JG53" s="13"/>
      <c r="JH53" s="13"/>
      <c r="JI53" s="13"/>
      <c r="JJ53" s="13"/>
      <c r="JK53" s="13"/>
      <c r="JL53" s="13"/>
      <c r="JM53" s="13"/>
      <c r="JN53" s="13"/>
      <c r="JO53" s="13"/>
      <c r="JP53" s="13"/>
      <c r="JQ53" s="13"/>
      <c r="JR53" s="13"/>
      <c r="JS53" s="13"/>
      <c r="JT53" s="13"/>
      <c r="JU53" s="13"/>
      <c r="JV53" s="13"/>
      <c r="JW53" s="13"/>
      <c r="JX53" s="13"/>
      <c r="JY53" s="13"/>
      <c r="JZ53" s="13"/>
      <c r="KA53" s="13"/>
      <c r="KB53" s="13"/>
      <c r="KC53" s="13"/>
      <c r="KD53" s="13"/>
      <c r="KE53" s="13"/>
      <c r="KF53" s="13"/>
      <c r="KG53" s="13"/>
      <c r="KH53" s="13"/>
      <c r="KI53" s="13"/>
      <c r="KJ53" s="13"/>
      <c r="KK53" s="13"/>
      <c r="KL53" s="13"/>
      <c r="KM53" s="13"/>
      <c r="KN53" s="13"/>
      <c r="KO53" s="13"/>
      <c r="KP53" s="13"/>
      <c r="KQ53" s="13"/>
      <c r="KR53" s="13"/>
      <c r="KS53" s="13"/>
      <c r="KT53" s="13"/>
      <c r="KU53" s="13"/>
      <c r="KV53" s="13"/>
      <c r="KW53" s="13"/>
      <c r="KX53" s="13"/>
      <c r="KY53" s="13"/>
      <c r="KZ53" s="13"/>
      <c r="LA53" s="13"/>
      <c r="LB53" s="13"/>
      <c r="LC53" s="13"/>
      <c r="LD53" s="13"/>
      <c r="LE53" s="13"/>
      <c r="LF53" s="13"/>
      <c r="LG53" s="13"/>
      <c r="LH53" s="13"/>
      <c r="LI53" s="13"/>
      <c r="LJ53" s="13"/>
      <c r="LK53" s="13"/>
      <c r="LL53" s="13"/>
      <c r="LM53" s="13"/>
      <c r="LN53" s="13"/>
      <c r="LO53" s="13"/>
      <c r="LP53" s="13"/>
      <c r="LQ53" s="13"/>
      <c r="LR53" s="13"/>
      <c r="LS53" s="13"/>
      <c r="LT53" s="13"/>
      <c r="LU53" s="13"/>
      <c r="LV53" s="13"/>
      <c r="LW53" s="13"/>
      <c r="LX53" s="13"/>
      <c r="LY53" s="13"/>
      <c r="LZ53" s="13"/>
      <c r="MA53" s="13"/>
      <c r="MB53" s="13"/>
      <c r="MC53" s="13"/>
      <c r="MD53" s="13"/>
      <c r="ME53" s="13"/>
      <c r="MF53" s="13"/>
      <c r="MG53" s="13"/>
      <c r="MH53" s="13"/>
      <c r="MI53" s="13"/>
      <c r="MJ53" s="13"/>
      <c r="MK53" s="13"/>
      <c r="ML53" s="13"/>
      <c r="MM53" s="13"/>
      <c r="MN53" s="13"/>
      <c r="MO53" s="13"/>
      <c r="MP53" s="13"/>
      <c r="MQ53" s="13"/>
      <c r="MR53" s="13"/>
      <c r="MS53" s="13"/>
      <c r="MT53" s="13"/>
      <c r="MU53" s="13"/>
      <c r="MV53" s="13"/>
      <c r="MW53" s="13"/>
      <c r="MX53" s="13"/>
      <c r="MY53" s="13"/>
      <c r="MZ53" s="13"/>
      <c r="NA53" s="13"/>
      <c r="NB53" s="13"/>
      <c r="NC53" s="13"/>
      <c r="ND53" s="13"/>
      <c r="NE53" s="13"/>
      <c r="NF53" s="13"/>
      <c r="NG53" s="13"/>
      <c r="NH53" s="13"/>
      <c r="NI53" s="13"/>
      <c r="NJ53" s="13"/>
      <c r="NK53" s="13"/>
      <c r="NL53" s="13"/>
      <c r="NM53" s="13"/>
      <c r="NN53" s="13"/>
      <c r="NO53" s="13"/>
      <c r="NP53" s="13"/>
      <c r="NQ53" s="13"/>
      <c r="NR53" s="13"/>
      <c r="NS53" s="13"/>
      <c r="NT53" s="13"/>
      <c r="NU53" s="13"/>
      <c r="NV53" s="13"/>
      <c r="NW53" s="13"/>
      <c r="NX53" s="13"/>
      <c r="NY53" s="13"/>
      <c r="NZ53" s="13"/>
      <c r="OA53" s="13"/>
      <c r="OB53" s="13"/>
      <c r="OC53" s="13"/>
      <c r="OD53" s="13"/>
      <c r="OE53" s="13"/>
      <c r="OF53" s="13"/>
      <c r="OG53" s="13"/>
      <c r="OH53" s="13"/>
      <c r="OI53" s="13"/>
      <c r="OJ53" s="13"/>
      <c r="OK53" s="13"/>
      <c r="OL53" s="13"/>
      <c r="OM53" s="13"/>
      <c r="ON53" s="13"/>
      <c r="OO53" s="13"/>
      <c r="OP53" s="13"/>
      <c r="OQ53" s="13"/>
      <c r="OR53" s="13"/>
      <c r="OS53" s="13"/>
      <c r="OT53" s="13"/>
      <c r="OU53" s="13"/>
      <c r="OV53" s="13"/>
      <c r="OW53" s="13"/>
      <c r="OX53" s="13"/>
      <c r="OY53" s="13"/>
      <c r="OZ53" s="13"/>
      <c r="PA53" s="13"/>
      <c r="PB53" s="13"/>
      <c r="PC53" s="13"/>
      <c r="PD53" s="13"/>
      <c r="PE53" s="13"/>
      <c r="PF53" s="13"/>
      <c r="PG53" s="13"/>
      <c r="PH53" s="13"/>
      <c r="PI53" s="13"/>
      <c r="PJ53" s="13"/>
      <c r="PK53" s="13"/>
      <c r="PL53" s="13"/>
      <c r="PM53" s="13"/>
      <c r="PN53" s="13"/>
      <c r="PO53" s="13"/>
      <c r="PP53" s="13"/>
      <c r="PQ53" s="13"/>
      <c r="PR53" s="13"/>
      <c r="PS53" s="13"/>
      <c r="PT53" s="13"/>
      <c r="PU53" s="13"/>
      <c r="PV53" s="13"/>
      <c r="PW53" s="13"/>
      <c r="PX53" s="13"/>
      <c r="PY53" s="13"/>
      <c r="PZ53" s="13"/>
      <c r="QA53" s="13"/>
      <c r="QB53" s="13"/>
      <c r="QC53" s="13"/>
      <c r="QD53" s="13"/>
      <c r="QE53" s="13"/>
      <c r="QF53" s="13"/>
      <c r="QG53" s="13"/>
      <c r="QH53" s="13"/>
      <c r="QI53" s="13"/>
      <c r="QJ53" s="13"/>
      <c r="QK53" s="13"/>
      <c r="QL53" s="13"/>
      <c r="QM53" s="13"/>
      <c r="QN53" s="13"/>
      <c r="QO53" s="13"/>
      <c r="QP53" s="13"/>
      <c r="QQ53" s="13"/>
      <c r="QR53" s="13"/>
      <c r="QS53" s="13"/>
      <c r="QT53" s="13"/>
      <c r="QU53" s="13"/>
      <c r="QV53" s="13"/>
      <c r="QW53" s="13"/>
      <c r="QX53" s="13"/>
      <c r="QY53" s="13"/>
      <c r="QZ53" s="13"/>
      <c r="RA53" s="13"/>
      <c r="RB53" s="13"/>
      <c r="RC53" s="13"/>
      <c r="RD53" s="13"/>
      <c r="RE53" s="13"/>
      <c r="RF53" s="13"/>
      <c r="RG53" s="13"/>
      <c r="RH53" s="13"/>
      <c r="RI53" s="13"/>
      <c r="RJ53" s="13"/>
      <c r="RK53" s="13"/>
      <c r="RL53" s="13"/>
      <c r="RM53" s="13"/>
      <c r="RN53" s="13"/>
      <c r="RO53" s="13"/>
      <c r="RP53" s="13"/>
      <c r="RQ53" s="13"/>
      <c r="RR53" s="13"/>
      <c r="RS53" s="13"/>
      <c r="RT53" s="13"/>
      <c r="RU53" s="13"/>
      <c r="RV53" s="13"/>
      <c r="RW53" s="13"/>
      <c r="RX53" s="13"/>
      <c r="RY53" s="13"/>
      <c r="RZ53" s="13"/>
      <c r="SA53" s="13"/>
      <c r="SB53" s="13"/>
      <c r="SC53" s="13"/>
      <c r="SD53" s="13"/>
      <c r="SE53" s="13"/>
      <c r="SF53" s="13"/>
      <c r="SG53" s="13"/>
      <c r="SH53" s="13"/>
      <c r="SI53" s="13"/>
      <c r="SJ53" s="13"/>
      <c r="SK53" s="13"/>
      <c r="SL53" s="13"/>
      <c r="SM53" s="13"/>
      <c r="SN53" s="13"/>
      <c r="SO53" s="13"/>
      <c r="SP53" s="13"/>
      <c r="SQ53" s="13"/>
      <c r="SR53" s="13"/>
      <c r="SS53" s="13"/>
      <c r="ST53" s="13"/>
      <c r="SU53" s="13"/>
      <c r="SV53" s="13"/>
      <c r="SW53" s="13"/>
      <c r="SX53" s="13"/>
      <c r="SY53" s="13"/>
      <c r="SZ53" s="13"/>
      <c r="TA53" s="13"/>
      <c r="TB53" s="13"/>
      <c r="TC53" s="13"/>
      <c r="TD53" s="13"/>
      <c r="TE53" s="13"/>
      <c r="TF53" s="13"/>
      <c r="TG53" s="13"/>
      <c r="TH53" s="13"/>
      <c r="TI53" s="13"/>
      <c r="TJ53" s="13"/>
      <c r="TK53" s="13"/>
      <c r="TL53" s="13"/>
      <c r="TM53" s="13"/>
      <c r="TN53" s="13"/>
      <c r="TO53" s="13"/>
      <c r="TP53" s="13"/>
      <c r="TQ53" s="13"/>
      <c r="TR53" s="13"/>
      <c r="TS53" s="13"/>
      <c r="TT53" s="13"/>
      <c r="TU53" s="13"/>
      <c r="TV53" s="13"/>
      <c r="TW53" s="13"/>
      <c r="TX53" s="13"/>
      <c r="TY53" s="13"/>
      <c r="TZ53" s="13"/>
      <c r="UA53" s="13"/>
      <c r="UB53" s="13"/>
      <c r="UC53" s="13"/>
      <c r="UD53" s="13"/>
      <c r="UE53" s="13"/>
      <c r="UF53" s="13"/>
      <c r="UG53" s="13"/>
      <c r="UH53" s="13"/>
      <c r="UI53" s="13"/>
      <c r="UJ53" s="13"/>
      <c r="UK53" s="13"/>
      <c r="UL53" s="13"/>
      <c r="UM53" s="13"/>
      <c r="UN53" s="13"/>
      <c r="UO53" s="13"/>
      <c r="UP53" s="13"/>
      <c r="UQ53" s="13"/>
      <c r="UR53" s="13"/>
      <c r="US53" s="13"/>
      <c r="UT53" s="13"/>
      <c r="UU53" s="13"/>
      <c r="UV53" s="13"/>
      <c r="UW53" s="13"/>
      <c r="UX53" s="13"/>
      <c r="UY53" s="13"/>
      <c r="UZ53" s="13"/>
      <c r="VA53" s="13"/>
      <c r="VB53" s="13"/>
      <c r="VC53" s="13"/>
      <c r="VD53" s="13"/>
      <c r="VE53" s="13"/>
      <c r="VF53" s="13"/>
      <c r="VG53" s="13"/>
      <c r="VH53" s="13"/>
      <c r="VI53" s="13"/>
      <c r="VJ53" s="13"/>
      <c r="VK53" s="13"/>
      <c r="VL53" s="13"/>
      <c r="VM53" s="13"/>
      <c r="VN53" s="13"/>
      <c r="VO53" s="13"/>
      <c r="VP53" s="13"/>
      <c r="VQ53" s="13"/>
      <c r="VR53" s="13"/>
      <c r="VS53" s="13"/>
      <c r="VT53" s="13"/>
      <c r="VU53" s="13"/>
      <c r="VV53" s="13"/>
      <c r="VW53" s="13"/>
      <c r="VX53" s="13"/>
      <c r="VY53" s="13"/>
      <c r="VZ53" s="13"/>
      <c r="WA53" s="13"/>
      <c r="WB53" s="13"/>
      <c r="WC53" s="13"/>
      <c r="WD53" s="13"/>
      <c r="WE53" s="13"/>
      <c r="WF53" s="13"/>
      <c r="WG53" s="13"/>
      <c r="WH53" s="13"/>
      <c r="WI53" s="13"/>
      <c r="WJ53" s="13"/>
      <c r="WK53" s="13"/>
      <c r="WL53" s="13"/>
      <c r="WM53" s="13"/>
      <c r="WN53" s="13"/>
      <c r="WO53" s="13"/>
      <c r="WP53" s="13"/>
      <c r="WQ53" s="13"/>
      <c r="WR53" s="13"/>
      <c r="WS53" s="13"/>
      <c r="WT53" s="13"/>
      <c r="WU53" s="13"/>
      <c r="WV53" s="13"/>
      <c r="WW53" s="13"/>
      <c r="WX53" s="13"/>
      <c r="WY53" s="13"/>
      <c r="WZ53" s="13"/>
      <c r="XA53" s="13"/>
      <c r="XB53" s="13"/>
      <c r="XC53" s="13"/>
      <c r="XD53" s="13"/>
      <c r="XE53" s="13"/>
      <c r="XF53" s="13"/>
      <c r="XG53" s="13"/>
      <c r="XH53" s="13"/>
      <c r="XI53" s="13"/>
      <c r="XJ53" s="13"/>
      <c r="XK53" s="13"/>
      <c r="XL53" s="13"/>
      <c r="XM53" s="13"/>
      <c r="XN53" s="13"/>
      <c r="XO53" s="13"/>
      <c r="XP53" s="13"/>
      <c r="XQ53" s="13"/>
      <c r="XR53" s="13"/>
      <c r="XS53" s="13"/>
      <c r="XT53" s="13"/>
      <c r="XU53" s="13"/>
      <c r="XV53" s="13"/>
      <c r="XW53" s="13"/>
      <c r="XX53" s="13"/>
      <c r="XY53" s="13"/>
      <c r="XZ53" s="13"/>
      <c r="YA53" s="13"/>
      <c r="YB53" s="13"/>
      <c r="YC53" s="13"/>
      <c r="YD53" s="13"/>
      <c r="YE53" s="13"/>
      <c r="YF53" s="13"/>
      <c r="YG53" s="13"/>
      <c r="YH53" s="13"/>
      <c r="YI53" s="13"/>
      <c r="YJ53" s="13"/>
      <c r="YK53" s="13"/>
      <c r="YL53" s="13"/>
      <c r="YM53" s="13"/>
      <c r="YN53" s="13"/>
      <c r="YO53" s="13"/>
      <c r="YP53" s="13"/>
      <c r="YQ53" s="13"/>
      <c r="YR53" s="13"/>
      <c r="YS53" s="13"/>
      <c r="YT53" s="13"/>
      <c r="YU53" s="13"/>
      <c r="YV53" s="13"/>
      <c r="YW53" s="13"/>
      <c r="YX53" s="13"/>
      <c r="YY53" s="13"/>
      <c r="YZ53" s="13"/>
      <c r="ZA53" s="13"/>
      <c r="ZB53" s="13"/>
      <c r="ZC53" s="13"/>
      <c r="ZD53" s="13"/>
      <c r="ZE53" s="13"/>
      <c r="ZF53" s="13"/>
      <c r="ZG53" s="13"/>
      <c r="ZH53" s="13"/>
      <c r="ZI53" s="13"/>
      <c r="ZJ53" s="13"/>
      <c r="ZK53" s="13"/>
      <c r="ZL53" s="13"/>
      <c r="ZM53" s="13"/>
      <c r="ZN53" s="13"/>
      <c r="ZO53" s="13"/>
      <c r="ZP53" s="13"/>
      <c r="ZQ53" s="13"/>
      <c r="ZR53" s="13"/>
      <c r="ZS53" s="13"/>
      <c r="ZT53" s="13"/>
      <c r="ZU53" s="13"/>
      <c r="ZV53" s="13"/>
      <c r="ZW53" s="13"/>
      <c r="ZX53" s="13"/>
      <c r="ZY53" s="13"/>
      <c r="ZZ53" s="13"/>
      <c r="AAA53" s="13"/>
      <c r="AAB53" s="13"/>
      <c r="AAC53" s="13"/>
      <c r="AAD53" s="13"/>
      <c r="AAE53" s="13"/>
      <c r="AAF53" s="13"/>
      <c r="AAG53" s="13"/>
      <c r="AAH53" s="13"/>
      <c r="AAI53" s="13"/>
      <c r="AAJ53" s="13"/>
      <c r="AAK53" s="13"/>
      <c r="AAL53" s="13"/>
      <c r="AAM53" s="13"/>
      <c r="AAN53" s="13"/>
      <c r="AAO53" s="13"/>
      <c r="AAP53" s="13"/>
      <c r="AAQ53" s="13"/>
      <c r="AAR53" s="13"/>
      <c r="AAS53" s="13"/>
      <c r="AAT53" s="13"/>
      <c r="AAU53" s="13"/>
      <c r="AAV53" s="13"/>
      <c r="AAW53" s="13"/>
      <c r="AAX53" s="13"/>
      <c r="AAY53" s="13"/>
      <c r="AAZ53" s="13"/>
      <c r="ABA53" s="13"/>
      <c r="ABB53" s="13"/>
      <c r="ABC53" s="13"/>
      <c r="ABD53" s="13"/>
      <c r="ABE53" s="13"/>
      <c r="ABF53" s="13"/>
      <c r="ABG53" s="13"/>
      <c r="ABH53" s="13"/>
      <c r="ABI53" s="13"/>
      <c r="ABJ53" s="13"/>
      <c r="ABK53" s="13"/>
      <c r="ABL53" s="13"/>
      <c r="ABM53" s="13"/>
      <c r="ABN53" s="13"/>
      <c r="ABO53" s="13"/>
      <c r="ABP53" s="13"/>
      <c r="ABQ53" s="13"/>
      <c r="ABR53" s="13"/>
      <c r="ABS53" s="13"/>
      <c r="ABT53" s="13"/>
      <c r="ABU53" s="13"/>
      <c r="ABV53" s="13"/>
      <c r="ABW53" s="13"/>
      <c r="ABX53" s="13"/>
      <c r="ABY53" s="13"/>
      <c r="ABZ53" s="13"/>
      <c r="ACA53" s="13"/>
      <c r="ACB53" s="13"/>
      <c r="ACC53" s="13"/>
      <c r="ACD53" s="13"/>
      <c r="ACE53" s="13"/>
      <c r="ACF53" s="13"/>
      <c r="ACG53" s="13"/>
      <c r="ACH53" s="13"/>
      <c r="ACI53" s="13"/>
      <c r="ACJ53" s="13"/>
      <c r="ACK53" s="13"/>
      <c r="ACL53" s="13"/>
      <c r="ACM53" s="13"/>
      <c r="ACN53" s="13"/>
      <c r="ACO53" s="13"/>
      <c r="ACP53" s="13"/>
      <c r="ACQ53" s="13"/>
      <c r="ACR53" s="13"/>
      <c r="ACS53" s="13"/>
      <c r="ACT53" s="13"/>
      <c r="ACU53" s="13"/>
      <c r="ACV53" s="13"/>
      <c r="ACW53" s="13"/>
      <c r="ACX53" s="13"/>
      <c r="ACY53" s="13"/>
      <c r="ACZ53" s="13"/>
      <c r="ADA53" s="13"/>
      <c r="ADB53" s="13"/>
      <c r="ADC53" s="13"/>
      <c r="ADD53" s="13"/>
      <c r="ADE53" s="13"/>
      <c r="ADF53" s="13"/>
      <c r="ADG53" s="13"/>
      <c r="ADH53" s="13"/>
      <c r="ADI53" s="13"/>
      <c r="ADJ53" s="13"/>
      <c r="ADK53" s="13"/>
      <c r="ADL53" s="13"/>
      <c r="ADM53" s="13"/>
      <c r="ADN53" s="13"/>
      <c r="ADO53" s="13"/>
      <c r="ADP53" s="13"/>
      <c r="ADQ53" s="13"/>
      <c r="ADR53" s="13"/>
      <c r="ADS53" s="13"/>
      <c r="ADT53" s="13"/>
      <c r="ADU53" s="13"/>
      <c r="ADV53" s="13"/>
      <c r="ADW53" s="13"/>
      <c r="ADX53" s="13"/>
      <c r="ADY53" s="13"/>
      <c r="ADZ53" s="13"/>
      <c r="AEA53" s="13"/>
      <c r="AEB53" s="13"/>
      <c r="AEC53" s="13"/>
      <c r="AED53" s="13"/>
      <c r="AEE53" s="13"/>
      <c r="AEF53" s="13"/>
      <c r="AEG53" s="13"/>
      <c r="AEH53" s="13"/>
      <c r="AEI53" s="13"/>
      <c r="AEJ53" s="13"/>
      <c r="AEK53" s="13"/>
      <c r="AEL53" s="13"/>
      <c r="AEM53" s="13"/>
      <c r="AEN53" s="13"/>
      <c r="AEO53" s="13"/>
      <c r="AEP53" s="13"/>
      <c r="AEQ53" s="13"/>
      <c r="AER53" s="13"/>
      <c r="AES53" s="13"/>
      <c r="AET53" s="13"/>
      <c r="AEU53" s="13"/>
      <c r="AEV53" s="13"/>
      <c r="AEW53" s="13"/>
      <c r="AEX53" s="13"/>
      <c r="AEY53" s="13"/>
      <c r="AEZ53" s="13"/>
      <c r="AFA53" s="13"/>
      <c r="AFB53" s="13"/>
      <c r="AFC53" s="13"/>
      <c r="AFD53" s="13"/>
      <c r="AFE53" s="13"/>
      <c r="AFF53" s="13"/>
      <c r="AFG53" s="13"/>
      <c r="AFH53" s="13"/>
      <c r="AFI53" s="13"/>
      <c r="AFJ53" s="13"/>
      <c r="AFK53" s="13"/>
      <c r="AFL53" s="13"/>
      <c r="AFM53" s="13"/>
      <c r="AFN53" s="13"/>
      <c r="AFO53" s="13"/>
      <c r="AFP53" s="13"/>
      <c r="AFQ53" s="13"/>
      <c r="AFR53" s="13"/>
      <c r="AFS53" s="13"/>
      <c r="AFT53" s="13"/>
      <c r="AFU53" s="13"/>
      <c r="AFV53" s="13"/>
      <c r="AFW53" s="13"/>
      <c r="AFX53" s="13"/>
      <c r="AFY53" s="13"/>
      <c r="AFZ53" s="13"/>
      <c r="AGA53" s="13"/>
      <c r="AGB53" s="13"/>
      <c r="AGC53" s="13"/>
      <c r="AGD53" s="13"/>
      <c r="AGE53" s="13"/>
      <c r="AGF53" s="13"/>
      <c r="AGG53" s="13"/>
      <c r="AGH53" s="13"/>
      <c r="AGI53" s="13"/>
      <c r="AGJ53" s="13"/>
      <c r="AGK53" s="13"/>
      <c r="AGL53" s="13"/>
      <c r="AGM53" s="13"/>
      <c r="AGN53" s="13"/>
      <c r="AGO53" s="13"/>
      <c r="AGP53" s="13"/>
      <c r="AGQ53" s="13"/>
      <c r="AGR53" s="13"/>
      <c r="AGS53" s="13"/>
      <c r="AGT53" s="13"/>
      <c r="AGU53" s="13"/>
      <c r="AGV53" s="13"/>
      <c r="AGW53" s="13"/>
      <c r="AGX53" s="13"/>
      <c r="AGY53" s="13"/>
      <c r="AGZ53" s="13"/>
      <c r="AHA53" s="13"/>
      <c r="AHB53" s="13"/>
      <c r="AHC53" s="13"/>
      <c r="AHD53" s="13"/>
      <c r="AHE53" s="13"/>
      <c r="AHF53" s="13"/>
      <c r="AHG53" s="13"/>
      <c r="AHH53" s="13"/>
      <c r="AHI53" s="13"/>
      <c r="AHJ53" s="13"/>
      <c r="AHK53" s="13"/>
      <c r="AHL53" s="13"/>
      <c r="AHM53" s="13"/>
      <c r="AHN53" s="13"/>
      <c r="AHO53" s="13"/>
      <c r="AHP53" s="13"/>
      <c r="AHQ53" s="13"/>
      <c r="AHR53" s="13"/>
      <c r="AHS53" s="13"/>
      <c r="AHT53" s="13"/>
      <c r="AHU53" s="13"/>
      <c r="AHV53" s="13"/>
      <c r="AHW53" s="13"/>
      <c r="AHX53" s="13"/>
      <c r="AHY53" s="13"/>
      <c r="AHZ53" s="13"/>
      <c r="AIA53" s="13"/>
      <c r="AIB53" s="13"/>
      <c r="AIC53" s="13"/>
      <c r="AID53" s="13"/>
      <c r="AIE53" s="13"/>
      <c r="AIF53" s="13"/>
      <c r="AIG53" s="13"/>
      <c r="AIH53" s="13"/>
      <c r="AII53" s="13"/>
      <c r="AIJ53" s="13"/>
      <c r="AIK53" s="13"/>
      <c r="AIL53" s="13"/>
      <c r="AIM53" s="13"/>
      <c r="AIN53" s="13"/>
      <c r="AIO53" s="13"/>
      <c r="AIP53" s="13"/>
      <c r="AIQ53" s="13"/>
      <c r="AIR53" s="13"/>
      <c r="AIS53" s="13"/>
      <c r="AIT53" s="13"/>
      <c r="AIU53" s="13"/>
      <c r="AIV53" s="13"/>
      <c r="AIW53" s="13"/>
      <c r="AIX53" s="13"/>
      <c r="AIY53" s="13"/>
      <c r="AIZ53" s="13"/>
      <c r="AJA53" s="13"/>
      <c r="AJB53" s="13"/>
      <c r="AJC53" s="13"/>
      <c r="AJD53" s="13"/>
      <c r="AJE53" s="13"/>
      <c r="AJF53" s="13"/>
      <c r="AJG53" s="13"/>
      <c r="AJH53" s="13"/>
      <c r="AJI53" s="13"/>
      <c r="AJJ53" s="13"/>
      <c r="AJK53" s="13"/>
      <c r="AJL53" s="13"/>
      <c r="AJM53" s="13"/>
      <c r="AJN53" s="13"/>
      <c r="AJO53" s="13"/>
      <c r="AJP53" s="13"/>
      <c r="AJQ53" s="13"/>
      <c r="AJR53" s="13"/>
      <c r="AJS53" s="13"/>
      <c r="AJT53" s="13"/>
      <c r="AJU53" s="13"/>
      <c r="AJV53" s="13"/>
      <c r="AJW53" s="13"/>
      <c r="AJX53" s="13"/>
      <c r="AJY53" s="13"/>
      <c r="AJZ53" s="13"/>
      <c r="AKA53" s="13"/>
      <c r="AKB53" s="13"/>
      <c r="AKC53" s="13"/>
      <c r="AKD53" s="13"/>
      <c r="AKE53" s="13"/>
      <c r="AKF53" s="13"/>
      <c r="AKG53" s="13"/>
      <c r="AKH53" s="13"/>
      <c r="AKI53" s="13"/>
      <c r="AKJ53" s="13"/>
      <c r="AKK53" s="13"/>
      <c r="AKL53" s="13"/>
      <c r="AKM53" s="13"/>
      <c r="AKN53" s="13"/>
      <c r="AKO53" s="13"/>
      <c r="AKP53" s="13"/>
      <c r="AKQ53" s="13"/>
      <c r="AKR53" s="13"/>
      <c r="AKS53" s="13"/>
      <c r="AKT53" s="13"/>
      <c r="AKU53" s="13"/>
      <c r="AKV53" s="13"/>
      <c r="AKW53" s="13"/>
      <c r="AKX53" s="13"/>
      <c r="AKY53" s="13"/>
      <c r="AKZ53" s="13"/>
      <c r="ALA53" s="13"/>
      <c r="ALB53" s="13"/>
      <c r="ALC53" s="13"/>
      <c r="ALD53" s="13"/>
      <c r="ALE53" s="13"/>
      <c r="ALF53" s="13"/>
      <c r="ALG53" s="13"/>
      <c r="ALH53" s="13"/>
      <c r="ALI53" s="13"/>
      <c r="ALJ53" s="13"/>
      <c r="ALK53" s="13"/>
      <c r="ALL53" s="13"/>
      <c r="ALM53" s="13"/>
      <c r="ALN53" s="13"/>
      <c r="ALO53" s="13"/>
      <c r="ALP53" s="13"/>
      <c r="ALQ53" s="13"/>
      <c r="ALR53" s="13"/>
      <c r="ALS53" s="13"/>
      <c r="ALT53" s="13"/>
      <c r="ALU53" s="13"/>
      <c r="ALV53" s="13"/>
      <c r="ALW53" s="13"/>
      <c r="ALX53" s="13"/>
      <c r="ALY53" s="13"/>
      <c r="ALZ53" s="13"/>
      <c r="AMA53" s="13"/>
      <c r="AMB53" s="13"/>
      <c r="AMC53" s="13"/>
      <c r="AMD53" s="13"/>
      <c r="AME53" s="13"/>
      <c r="AMF53" s="13"/>
      <c r="AMG53" s="13"/>
      <c r="AMH53" s="13"/>
      <c r="AMI53" s="13"/>
      <c r="AMJ53" s="13"/>
      <c r="AMK53" s="13"/>
    </row>
    <row r="54" spans="1:1025" s="15" customFormat="1" ht="15.75" customHeight="1">
      <c r="A54" s="123" t="s">
        <v>81</v>
      </c>
      <c r="B54" s="302" t="s">
        <v>297</v>
      </c>
      <c r="C54" s="302"/>
      <c r="D54" s="302"/>
      <c r="E54" s="302"/>
      <c r="F54" s="302"/>
      <c r="G54" s="302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  <c r="IW54" s="13"/>
      <c r="IX54" s="13"/>
      <c r="IY54" s="13"/>
      <c r="IZ54" s="13"/>
      <c r="JA54" s="13"/>
      <c r="JB54" s="13"/>
      <c r="JC54" s="13"/>
      <c r="JD54" s="13"/>
      <c r="JE54" s="13"/>
      <c r="JF54" s="13"/>
      <c r="JG54" s="13"/>
      <c r="JH54" s="13"/>
      <c r="JI54" s="13"/>
      <c r="JJ54" s="13"/>
      <c r="JK54" s="13"/>
      <c r="JL54" s="13"/>
      <c r="JM54" s="13"/>
      <c r="JN54" s="13"/>
      <c r="JO54" s="13"/>
      <c r="JP54" s="13"/>
      <c r="JQ54" s="13"/>
      <c r="JR54" s="13"/>
      <c r="JS54" s="13"/>
      <c r="JT54" s="13"/>
      <c r="JU54" s="13"/>
      <c r="JV54" s="13"/>
      <c r="JW54" s="13"/>
      <c r="JX54" s="13"/>
      <c r="JY54" s="13"/>
      <c r="JZ54" s="13"/>
      <c r="KA54" s="13"/>
      <c r="KB54" s="13"/>
      <c r="KC54" s="13"/>
      <c r="KD54" s="13"/>
      <c r="KE54" s="13"/>
      <c r="KF54" s="13"/>
      <c r="KG54" s="13"/>
      <c r="KH54" s="13"/>
      <c r="KI54" s="13"/>
      <c r="KJ54" s="13"/>
      <c r="KK54" s="13"/>
      <c r="KL54" s="13"/>
      <c r="KM54" s="13"/>
      <c r="KN54" s="13"/>
      <c r="KO54" s="13"/>
      <c r="KP54" s="13"/>
      <c r="KQ54" s="13"/>
      <c r="KR54" s="13"/>
      <c r="KS54" s="13"/>
      <c r="KT54" s="13"/>
      <c r="KU54" s="13"/>
      <c r="KV54" s="13"/>
      <c r="KW54" s="13"/>
      <c r="KX54" s="13"/>
      <c r="KY54" s="13"/>
      <c r="KZ54" s="13"/>
      <c r="LA54" s="13"/>
      <c r="LB54" s="13"/>
      <c r="LC54" s="13"/>
      <c r="LD54" s="13"/>
      <c r="LE54" s="13"/>
      <c r="LF54" s="13"/>
      <c r="LG54" s="13"/>
      <c r="LH54" s="13"/>
      <c r="LI54" s="13"/>
      <c r="LJ54" s="13"/>
      <c r="LK54" s="13"/>
      <c r="LL54" s="13"/>
      <c r="LM54" s="13"/>
      <c r="LN54" s="13"/>
      <c r="LO54" s="13"/>
      <c r="LP54" s="13"/>
      <c r="LQ54" s="13"/>
      <c r="LR54" s="13"/>
      <c r="LS54" s="13"/>
      <c r="LT54" s="13"/>
      <c r="LU54" s="13"/>
      <c r="LV54" s="13"/>
      <c r="LW54" s="13"/>
      <c r="LX54" s="13"/>
      <c r="LY54" s="13"/>
      <c r="LZ54" s="13"/>
      <c r="MA54" s="13"/>
      <c r="MB54" s="13"/>
      <c r="MC54" s="13"/>
      <c r="MD54" s="13"/>
      <c r="ME54" s="13"/>
      <c r="MF54" s="13"/>
      <c r="MG54" s="13"/>
      <c r="MH54" s="13"/>
      <c r="MI54" s="13"/>
      <c r="MJ54" s="13"/>
      <c r="MK54" s="13"/>
      <c r="ML54" s="13"/>
      <c r="MM54" s="13"/>
      <c r="MN54" s="13"/>
      <c r="MO54" s="13"/>
      <c r="MP54" s="13"/>
      <c r="MQ54" s="13"/>
      <c r="MR54" s="13"/>
      <c r="MS54" s="13"/>
      <c r="MT54" s="13"/>
      <c r="MU54" s="13"/>
      <c r="MV54" s="13"/>
      <c r="MW54" s="13"/>
      <c r="MX54" s="13"/>
      <c r="MY54" s="13"/>
      <c r="MZ54" s="13"/>
      <c r="NA54" s="13"/>
      <c r="NB54" s="13"/>
      <c r="NC54" s="13"/>
      <c r="ND54" s="13"/>
      <c r="NE54" s="13"/>
      <c r="NF54" s="13"/>
      <c r="NG54" s="13"/>
      <c r="NH54" s="13"/>
      <c r="NI54" s="13"/>
      <c r="NJ54" s="13"/>
      <c r="NK54" s="13"/>
      <c r="NL54" s="13"/>
      <c r="NM54" s="13"/>
      <c r="NN54" s="13"/>
      <c r="NO54" s="13"/>
      <c r="NP54" s="13"/>
      <c r="NQ54" s="13"/>
      <c r="NR54" s="13"/>
      <c r="NS54" s="13"/>
      <c r="NT54" s="13"/>
      <c r="NU54" s="13"/>
      <c r="NV54" s="13"/>
      <c r="NW54" s="13"/>
      <c r="NX54" s="13"/>
      <c r="NY54" s="13"/>
      <c r="NZ54" s="13"/>
      <c r="OA54" s="13"/>
      <c r="OB54" s="13"/>
      <c r="OC54" s="13"/>
      <c r="OD54" s="13"/>
      <c r="OE54" s="13"/>
      <c r="OF54" s="13"/>
      <c r="OG54" s="13"/>
      <c r="OH54" s="13"/>
      <c r="OI54" s="13"/>
      <c r="OJ54" s="13"/>
      <c r="OK54" s="13"/>
      <c r="OL54" s="13"/>
      <c r="OM54" s="13"/>
      <c r="ON54" s="13"/>
      <c r="OO54" s="13"/>
      <c r="OP54" s="13"/>
      <c r="OQ54" s="13"/>
      <c r="OR54" s="13"/>
      <c r="OS54" s="13"/>
      <c r="OT54" s="13"/>
      <c r="OU54" s="13"/>
      <c r="OV54" s="13"/>
      <c r="OW54" s="13"/>
      <c r="OX54" s="13"/>
      <c r="OY54" s="13"/>
      <c r="OZ54" s="13"/>
      <c r="PA54" s="13"/>
      <c r="PB54" s="13"/>
      <c r="PC54" s="13"/>
      <c r="PD54" s="13"/>
      <c r="PE54" s="13"/>
      <c r="PF54" s="13"/>
      <c r="PG54" s="13"/>
      <c r="PH54" s="13"/>
      <c r="PI54" s="13"/>
      <c r="PJ54" s="13"/>
      <c r="PK54" s="13"/>
      <c r="PL54" s="13"/>
      <c r="PM54" s="13"/>
      <c r="PN54" s="13"/>
      <c r="PO54" s="13"/>
      <c r="PP54" s="13"/>
      <c r="PQ54" s="13"/>
      <c r="PR54" s="13"/>
      <c r="PS54" s="13"/>
      <c r="PT54" s="13"/>
      <c r="PU54" s="13"/>
      <c r="PV54" s="13"/>
      <c r="PW54" s="13"/>
      <c r="PX54" s="13"/>
      <c r="PY54" s="13"/>
      <c r="PZ54" s="13"/>
      <c r="QA54" s="13"/>
      <c r="QB54" s="13"/>
      <c r="QC54" s="13"/>
      <c r="QD54" s="13"/>
      <c r="QE54" s="13"/>
      <c r="QF54" s="13"/>
      <c r="QG54" s="13"/>
      <c r="QH54" s="13"/>
      <c r="QI54" s="13"/>
      <c r="QJ54" s="13"/>
      <c r="QK54" s="13"/>
      <c r="QL54" s="13"/>
      <c r="QM54" s="13"/>
      <c r="QN54" s="13"/>
      <c r="QO54" s="13"/>
      <c r="QP54" s="13"/>
      <c r="QQ54" s="13"/>
      <c r="QR54" s="13"/>
      <c r="QS54" s="13"/>
      <c r="QT54" s="13"/>
      <c r="QU54" s="13"/>
      <c r="QV54" s="13"/>
      <c r="QW54" s="13"/>
      <c r="QX54" s="13"/>
      <c r="QY54" s="13"/>
      <c r="QZ54" s="13"/>
      <c r="RA54" s="13"/>
      <c r="RB54" s="13"/>
      <c r="RC54" s="13"/>
      <c r="RD54" s="13"/>
      <c r="RE54" s="13"/>
      <c r="RF54" s="13"/>
      <c r="RG54" s="13"/>
      <c r="RH54" s="13"/>
      <c r="RI54" s="13"/>
      <c r="RJ54" s="13"/>
      <c r="RK54" s="13"/>
      <c r="RL54" s="13"/>
      <c r="RM54" s="13"/>
      <c r="RN54" s="13"/>
      <c r="RO54" s="13"/>
      <c r="RP54" s="13"/>
      <c r="RQ54" s="13"/>
      <c r="RR54" s="13"/>
      <c r="RS54" s="13"/>
      <c r="RT54" s="13"/>
      <c r="RU54" s="13"/>
      <c r="RV54" s="13"/>
      <c r="RW54" s="13"/>
      <c r="RX54" s="13"/>
      <c r="RY54" s="13"/>
      <c r="RZ54" s="13"/>
      <c r="SA54" s="13"/>
      <c r="SB54" s="13"/>
      <c r="SC54" s="13"/>
      <c r="SD54" s="13"/>
      <c r="SE54" s="13"/>
      <c r="SF54" s="13"/>
      <c r="SG54" s="13"/>
      <c r="SH54" s="13"/>
      <c r="SI54" s="13"/>
      <c r="SJ54" s="13"/>
      <c r="SK54" s="13"/>
      <c r="SL54" s="13"/>
      <c r="SM54" s="13"/>
      <c r="SN54" s="13"/>
      <c r="SO54" s="13"/>
      <c r="SP54" s="13"/>
      <c r="SQ54" s="13"/>
      <c r="SR54" s="13"/>
      <c r="SS54" s="13"/>
      <c r="ST54" s="13"/>
      <c r="SU54" s="13"/>
      <c r="SV54" s="13"/>
      <c r="SW54" s="13"/>
      <c r="SX54" s="13"/>
      <c r="SY54" s="13"/>
      <c r="SZ54" s="13"/>
      <c r="TA54" s="13"/>
      <c r="TB54" s="13"/>
      <c r="TC54" s="13"/>
      <c r="TD54" s="13"/>
      <c r="TE54" s="13"/>
      <c r="TF54" s="13"/>
      <c r="TG54" s="13"/>
      <c r="TH54" s="13"/>
      <c r="TI54" s="13"/>
      <c r="TJ54" s="13"/>
      <c r="TK54" s="13"/>
      <c r="TL54" s="13"/>
      <c r="TM54" s="13"/>
      <c r="TN54" s="13"/>
      <c r="TO54" s="13"/>
      <c r="TP54" s="13"/>
      <c r="TQ54" s="13"/>
      <c r="TR54" s="13"/>
      <c r="TS54" s="13"/>
      <c r="TT54" s="13"/>
      <c r="TU54" s="13"/>
      <c r="TV54" s="13"/>
      <c r="TW54" s="13"/>
      <c r="TX54" s="13"/>
      <c r="TY54" s="13"/>
      <c r="TZ54" s="13"/>
      <c r="UA54" s="13"/>
      <c r="UB54" s="13"/>
      <c r="UC54" s="13"/>
      <c r="UD54" s="13"/>
      <c r="UE54" s="13"/>
      <c r="UF54" s="13"/>
      <c r="UG54" s="13"/>
      <c r="UH54" s="13"/>
      <c r="UI54" s="13"/>
      <c r="UJ54" s="13"/>
      <c r="UK54" s="13"/>
      <c r="UL54" s="13"/>
      <c r="UM54" s="13"/>
      <c r="UN54" s="13"/>
      <c r="UO54" s="13"/>
      <c r="UP54" s="13"/>
      <c r="UQ54" s="13"/>
      <c r="UR54" s="13"/>
      <c r="US54" s="13"/>
      <c r="UT54" s="13"/>
      <c r="UU54" s="13"/>
      <c r="UV54" s="13"/>
      <c r="UW54" s="13"/>
      <c r="UX54" s="13"/>
      <c r="UY54" s="13"/>
      <c r="UZ54" s="13"/>
      <c r="VA54" s="13"/>
      <c r="VB54" s="13"/>
      <c r="VC54" s="13"/>
      <c r="VD54" s="13"/>
      <c r="VE54" s="13"/>
      <c r="VF54" s="13"/>
      <c r="VG54" s="13"/>
      <c r="VH54" s="13"/>
      <c r="VI54" s="13"/>
      <c r="VJ54" s="13"/>
      <c r="VK54" s="13"/>
      <c r="VL54" s="13"/>
      <c r="VM54" s="13"/>
      <c r="VN54" s="13"/>
      <c r="VO54" s="13"/>
      <c r="VP54" s="13"/>
      <c r="VQ54" s="13"/>
      <c r="VR54" s="13"/>
      <c r="VS54" s="13"/>
      <c r="VT54" s="13"/>
      <c r="VU54" s="13"/>
      <c r="VV54" s="13"/>
      <c r="VW54" s="13"/>
      <c r="VX54" s="13"/>
      <c r="VY54" s="13"/>
      <c r="VZ54" s="13"/>
      <c r="WA54" s="13"/>
      <c r="WB54" s="13"/>
      <c r="WC54" s="13"/>
      <c r="WD54" s="13"/>
      <c r="WE54" s="13"/>
      <c r="WF54" s="13"/>
      <c r="WG54" s="13"/>
      <c r="WH54" s="13"/>
      <c r="WI54" s="13"/>
      <c r="WJ54" s="13"/>
      <c r="WK54" s="13"/>
      <c r="WL54" s="13"/>
      <c r="WM54" s="13"/>
      <c r="WN54" s="13"/>
      <c r="WO54" s="13"/>
      <c r="WP54" s="13"/>
      <c r="WQ54" s="13"/>
      <c r="WR54" s="13"/>
      <c r="WS54" s="13"/>
      <c r="WT54" s="13"/>
      <c r="WU54" s="13"/>
      <c r="WV54" s="13"/>
      <c r="WW54" s="13"/>
      <c r="WX54" s="13"/>
      <c r="WY54" s="13"/>
      <c r="WZ54" s="13"/>
      <c r="XA54" s="13"/>
      <c r="XB54" s="13"/>
      <c r="XC54" s="13"/>
      <c r="XD54" s="13"/>
      <c r="XE54" s="13"/>
      <c r="XF54" s="13"/>
      <c r="XG54" s="13"/>
      <c r="XH54" s="13"/>
      <c r="XI54" s="13"/>
      <c r="XJ54" s="13"/>
      <c r="XK54" s="13"/>
      <c r="XL54" s="13"/>
      <c r="XM54" s="13"/>
      <c r="XN54" s="13"/>
      <c r="XO54" s="13"/>
      <c r="XP54" s="13"/>
      <c r="XQ54" s="13"/>
      <c r="XR54" s="13"/>
      <c r="XS54" s="13"/>
      <c r="XT54" s="13"/>
      <c r="XU54" s="13"/>
      <c r="XV54" s="13"/>
      <c r="XW54" s="13"/>
      <c r="XX54" s="13"/>
      <c r="XY54" s="13"/>
      <c r="XZ54" s="13"/>
      <c r="YA54" s="13"/>
      <c r="YB54" s="13"/>
      <c r="YC54" s="13"/>
      <c r="YD54" s="13"/>
      <c r="YE54" s="13"/>
      <c r="YF54" s="13"/>
      <c r="YG54" s="13"/>
      <c r="YH54" s="13"/>
      <c r="YI54" s="13"/>
      <c r="YJ54" s="13"/>
      <c r="YK54" s="13"/>
      <c r="YL54" s="13"/>
      <c r="YM54" s="13"/>
      <c r="YN54" s="13"/>
      <c r="YO54" s="13"/>
      <c r="YP54" s="13"/>
      <c r="YQ54" s="13"/>
      <c r="YR54" s="13"/>
      <c r="YS54" s="13"/>
      <c r="YT54" s="13"/>
      <c r="YU54" s="13"/>
      <c r="YV54" s="13"/>
      <c r="YW54" s="13"/>
      <c r="YX54" s="13"/>
      <c r="YY54" s="13"/>
      <c r="YZ54" s="13"/>
      <c r="ZA54" s="13"/>
      <c r="ZB54" s="13"/>
      <c r="ZC54" s="13"/>
      <c r="ZD54" s="13"/>
      <c r="ZE54" s="13"/>
      <c r="ZF54" s="13"/>
      <c r="ZG54" s="13"/>
      <c r="ZH54" s="13"/>
      <c r="ZI54" s="13"/>
      <c r="ZJ54" s="13"/>
      <c r="ZK54" s="13"/>
      <c r="ZL54" s="13"/>
      <c r="ZM54" s="13"/>
      <c r="ZN54" s="13"/>
      <c r="ZO54" s="13"/>
      <c r="ZP54" s="13"/>
      <c r="ZQ54" s="13"/>
      <c r="ZR54" s="13"/>
      <c r="ZS54" s="13"/>
      <c r="ZT54" s="13"/>
      <c r="ZU54" s="13"/>
      <c r="ZV54" s="13"/>
      <c r="ZW54" s="13"/>
      <c r="ZX54" s="13"/>
      <c r="ZY54" s="13"/>
      <c r="ZZ54" s="13"/>
      <c r="AAA54" s="13"/>
      <c r="AAB54" s="13"/>
      <c r="AAC54" s="13"/>
      <c r="AAD54" s="13"/>
      <c r="AAE54" s="13"/>
      <c r="AAF54" s="13"/>
      <c r="AAG54" s="13"/>
      <c r="AAH54" s="13"/>
      <c r="AAI54" s="13"/>
      <c r="AAJ54" s="13"/>
      <c r="AAK54" s="13"/>
      <c r="AAL54" s="13"/>
      <c r="AAM54" s="13"/>
      <c r="AAN54" s="13"/>
      <c r="AAO54" s="13"/>
      <c r="AAP54" s="13"/>
      <c r="AAQ54" s="13"/>
      <c r="AAR54" s="13"/>
      <c r="AAS54" s="13"/>
      <c r="AAT54" s="13"/>
      <c r="AAU54" s="13"/>
      <c r="AAV54" s="13"/>
      <c r="AAW54" s="13"/>
      <c r="AAX54" s="13"/>
      <c r="AAY54" s="13"/>
      <c r="AAZ54" s="13"/>
      <c r="ABA54" s="13"/>
      <c r="ABB54" s="13"/>
      <c r="ABC54" s="13"/>
      <c r="ABD54" s="13"/>
      <c r="ABE54" s="13"/>
      <c r="ABF54" s="13"/>
      <c r="ABG54" s="13"/>
      <c r="ABH54" s="13"/>
      <c r="ABI54" s="13"/>
      <c r="ABJ54" s="13"/>
      <c r="ABK54" s="13"/>
      <c r="ABL54" s="13"/>
      <c r="ABM54" s="13"/>
      <c r="ABN54" s="13"/>
      <c r="ABO54" s="13"/>
      <c r="ABP54" s="13"/>
      <c r="ABQ54" s="13"/>
      <c r="ABR54" s="13"/>
      <c r="ABS54" s="13"/>
      <c r="ABT54" s="13"/>
      <c r="ABU54" s="13"/>
      <c r="ABV54" s="13"/>
      <c r="ABW54" s="13"/>
      <c r="ABX54" s="13"/>
      <c r="ABY54" s="13"/>
      <c r="ABZ54" s="13"/>
      <c r="ACA54" s="13"/>
      <c r="ACB54" s="13"/>
      <c r="ACC54" s="13"/>
      <c r="ACD54" s="13"/>
      <c r="ACE54" s="13"/>
      <c r="ACF54" s="13"/>
      <c r="ACG54" s="13"/>
      <c r="ACH54" s="13"/>
      <c r="ACI54" s="13"/>
      <c r="ACJ54" s="13"/>
      <c r="ACK54" s="13"/>
      <c r="ACL54" s="13"/>
      <c r="ACM54" s="13"/>
      <c r="ACN54" s="13"/>
      <c r="ACO54" s="13"/>
      <c r="ACP54" s="13"/>
      <c r="ACQ54" s="13"/>
      <c r="ACR54" s="13"/>
      <c r="ACS54" s="13"/>
      <c r="ACT54" s="13"/>
      <c r="ACU54" s="13"/>
      <c r="ACV54" s="13"/>
      <c r="ACW54" s="13"/>
      <c r="ACX54" s="13"/>
      <c r="ACY54" s="13"/>
      <c r="ACZ54" s="13"/>
      <c r="ADA54" s="13"/>
      <c r="ADB54" s="13"/>
      <c r="ADC54" s="13"/>
      <c r="ADD54" s="13"/>
      <c r="ADE54" s="13"/>
      <c r="ADF54" s="13"/>
      <c r="ADG54" s="13"/>
      <c r="ADH54" s="13"/>
      <c r="ADI54" s="13"/>
      <c r="ADJ54" s="13"/>
      <c r="ADK54" s="13"/>
      <c r="ADL54" s="13"/>
      <c r="ADM54" s="13"/>
      <c r="ADN54" s="13"/>
      <c r="ADO54" s="13"/>
      <c r="ADP54" s="13"/>
      <c r="ADQ54" s="13"/>
      <c r="ADR54" s="13"/>
      <c r="ADS54" s="13"/>
      <c r="ADT54" s="13"/>
      <c r="ADU54" s="13"/>
      <c r="ADV54" s="13"/>
      <c r="ADW54" s="13"/>
      <c r="ADX54" s="13"/>
      <c r="ADY54" s="13"/>
      <c r="ADZ54" s="13"/>
      <c r="AEA54" s="13"/>
      <c r="AEB54" s="13"/>
      <c r="AEC54" s="13"/>
      <c r="AED54" s="13"/>
      <c r="AEE54" s="13"/>
      <c r="AEF54" s="13"/>
      <c r="AEG54" s="13"/>
      <c r="AEH54" s="13"/>
      <c r="AEI54" s="13"/>
      <c r="AEJ54" s="13"/>
      <c r="AEK54" s="13"/>
      <c r="AEL54" s="13"/>
      <c r="AEM54" s="13"/>
      <c r="AEN54" s="13"/>
      <c r="AEO54" s="13"/>
      <c r="AEP54" s="13"/>
      <c r="AEQ54" s="13"/>
      <c r="AER54" s="13"/>
      <c r="AES54" s="13"/>
      <c r="AET54" s="13"/>
      <c r="AEU54" s="13"/>
      <c r="AEV54" s="13"/>
      <c r="AEW54" s="13"/>
      <c r="AEX54" s="13"/>
      <c r="AEY54" s="13"/>
      <c r="AEZ54" s="13"/>
      <c r="AFA54" s="13"/>
      <c r="AFB54" s="13"/>
      <c r="AFC54" s="13"/>
      <c r="AFD54" s="13"/>
      <c r="AFE54" s="13"/>
      <c r="AFF54" s="13"/>
      <c r="AFG54" s="13"/>
      <c r="AFH54" s="13"/>
      <c r="AFI54" s="13"/>
      <c r="AFJ54" s="13"/>
      <c r="AFK54" s="13"/>
      <c r="AFL54" s="13"/>
      <c r="AFM54" s="13"/>
      <c r="AFN54" s="13"/>
      <c r="AFO54" s="13"/>
      <c r="AFP54" s="13"/>
      <c r="AFQ54" s="13"/>
      <c r="AFR54" s="13"/>
      <c r="AFS54" s="13"/>
      <c r="AFT54" s="13"/>
      <c r="AFU54" s="13"/>
      <c r="AFV54" s="13"/>
      <c r="AFW54" s="13"/>
      <c r="AFX54" s="13"/>
      <c r="AFY54" s="13"/>
      <c r="AFZ54" s="13"/>
      <c r="AGA54" s="13"/>
      <c r="AGB54" s="13"/>
      <c r="AGC54" s="13"/>
      <c r="AGD54" s="13"/>
      <c r="AGE54" s="13"/>
      <c r="AGF54" s="13"/>
      <c r="AGG54" s="13"/>
      <c r="AGH54" s="13"/>
      <c r="AGI54" s="13"/>
      <c r="AGJ54" s="13"/>
      <c r="AGK54" s="13"/>
      <c r="AGL54" s="13"/>
      <c r="AGM54" s="13"/>
      <c r="AGN54" s="13"/>
      <c r="AGO54" s="13"/>
      <c r="AGP54" s="13"/>
      <c r="AGQ54" s="13"/>
      <c r="AGR54" s="13"/>
      <c r="AGS54" s="13"/>
      <c r="AGT54" s="13"/>
      <c r="AGU54" s="13"/>
      <c r="AGV54" s="13"/>
      <c r="AGW54" s="13"/>
      <c r="AGX54" s="13"/>
      <c r="AGY54" s="13"/>
      <c r="AGZ54" s="13"/>
      <c r="AHA54" s="13"/>
      <c r="AHB54" s="13"/>
      <c r="AHC54" s="13"/>
      <c r="AHD54" s="13"/>
      <c r="AHE54" s="13"/>
      <c r="AHF54" s="13"/>
      <c r="AHG54" s="13"/>
      <c r="AHH54" s="13"/>
      <c r="AHI54" s="13"/>
      <c r="AHJ54" s="13"/>
      <c r="AHK54" s="13"/>
      <c r="AHL54" s="13"/>
      <c r="AHM54" s="13"/>
      <c r="AHN54" s="13"/>
      <c r="AHO54" s="13"/>
      <c r="AHP54" s="13"/>
      <c r="AHQ54" s="13"/>
      <c r="AHR54" s="13"/>
      <c r="AHS54" s="13"/>
      <c r="AHT54" s="13"/>
      <c r="AHU54" s="13"/>
      <c r="AHV54" s="13"/>
      <c r="AHW54" s="13"/>
      <c r="AHX54" s="13"/>
      <c r="AHY54" s="13"/>
      <c r="AHZ54" s="13"/>
      <c r="AIA54" s="13"/>
      <c r="AIB54" s="13"/>
      <c r="AIC54" s="13"/>
      <c r="AID54" s="13"/>
      <c r="AIE54" s="13"/>
      <c r="AIF54" s="13"/>
      <c r="AIG54" s="13"/>
      <c r="AIH54" s="13"/>
      <c r="AII54" s="13"/>
      <c r="AIJ54" s="13"/>
      <c r="AIK54" s="13"/>
      <c r="AIL54" s="13"/>
      <c r="AIM54" s="13"/>
      <c r="AIN54" s="13"/>
      <c r="AIO54" s="13"/>
      <c r="AIP54" s="13"/>
      <c r="AIQ54" s="13"/>
      <c r="AIR54" s="13"/>
      <c r="AIS54" s="13"/>
      <c r="AIT54" s="13"/>
      <c r="AIU54" s="13"/>
      <c r="AIV54" s="13"/>
      <c r="AIW54" s="13"/>
      <c r="AIX54" s="13"/>
      <c r="AIY54" s="13"/>
      <c r="AIZ54" s="13"/>
      <c r="AJA54" s="13"/>
      <c r="AJB54" s="13"/>
      <c r="AJC54" s="13"/>
      <c r="AJD54" s="13"/>
      <c r="AJE54" s="13"/>
      <c r="AJF54" s="13"/>
      <c r="AJG54" s="13"/>
      <c r="AJH54" s="13"/>
      <c r="AJI54" s="13"/>
      <c r="AJJ54" s="13"/>
      <c r="AJK54" s="13"/>
      <c r="AJL54" s="13"/>
      <c r="AJM54" s="13"/>
      <c r="AJN54" s="13"/>
      <c r="AJO54" s="13"/>
      <c r="AJP54" s="13"/>
      <c r="AJQ54" s="13"/>
      <c r="AJR54" s="13"/>
      <c r="AJS54" s="13"/>
      <c r="AJT54" s="13"/>
      <c r="AJU54" s="13"/>
      <c r="AJV54" s="13"/>
      <c r="AJW54" s="13"/>
      <c r="AJX54" s="13"/>
      <c r="AJY54" s="13"/>
      <c r="AJZ54" s="13"/>
      <c r="AKA54" s="13"/>
      <c r="AKB54" s="13"/>
      <c r="AKC54" s="13"/>
      <c r="AKD54" s="13"/>
      <c r="AKE54" s="13"/>
      <c r="AKF54" s="13"/>
      <c r="AKG54" s="13"/>
      <c r="AKH54" s="13"/>
      <c r="AKI54" s="13"/>
      <c r="AKJ54" s="13"/>
      <c r="AKK54" s="13"/>
      <c r="AKL54" s="13"/>
      <c r="AKM54" s="13"/>
      <c r="AKN54" s="13"/>
      <c r="AKO54" s="13"/>
      <c r="AKP54" s="13"/>
      <c r="AKQ54" s="13"/>
      <c r="AKR54" s="13"/>
      <c r="AKS54" s="13"/>
      <c r="AKT54" s="13"/>
      <c r="AKU54" s="13"/>
      <c r="AKV54" s="13"/>
      <c r="AKW54" s="13"/>
      <c r="AKX54" s="13"/>
      <c r="AKY54" s="13"/>
      <c r="AKZ54" s="13"/>
      <c r="ALA54" s="13"/>
      <c r="ALB54" s="13"/>
      <c r="ALC54" s="13"/>
      <c r="ALD54" s="13"/>
      <c r="ALE54" s="13"/>
      <c r="ALF54" s="13"/>
      <c r="ALG54" s="13"/>
      <c r="ALH54" s="13"/>
      <c r="ALI54" s="13"/>
      <c r="ALJ54" s="13"/>
      <c r="ALK54" s="13"/>
      <c r="ALL54" s="13"/>
      <c r="ALM54" s="13"/>
      <c r="ALN54" s="13"/>
      <c r="ALO54" s="13"/>
      <c r="ALP54" s="13"/>
      <c r="ALQ54" s="13"/>
      <c r="ALR54" s="13"/>
      <c r="ALS54" s="13"/>
      <c r="ALT54" s="13"/>
      <c r="ALU54" s="13"/>
      <c r="ALV54" s="13"/>
      <c r="ALW54" s="13"/>
      <c r="ALX54" s="13"/>
      <c r="ALY54" s="13"/>
      <c r="ALZ54" s="13"/>
      <c r="AMA54" s="13"/>
      <c r="AMB54" s="13"/>
      <c r="AMC54" s="13"/>
      <c r="AMD54" s="13"/>
      <c r="AME54" s="13"/>
      <c r="AMF54" s="13"/>
      <c r="AMG54" s="13"/>
      <c r="AMH54" s="13"/>
      <c r="AMI54" s="13"/>
      <c r="AMJ54" s="13"/>
      <c r="AMK54" s="13"/>
    </row>
    <row r="55" spans="1:1025" s="15" customFormat="1" ht="15.75" customHeight="1">
      <c r="A55" s="194"/>
      <c r="B55" s="195"/>
      <c r="C55" s="195"/>
      <c r="D55" s="195"/>
      <c r="E55" s="195"/>
      <c r="F55" s="195"/>
      <c r="G55" s="195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  <c r="IW55" s="13"/>
      <c r="IX55" s="13"/>
      <c r="IY55" s="13"/>
      <c r="IZ55" s="13"/>
      <c r="JA55" s="13"/>
      <c r="JB55" s="13"/>
      <c r="JC55" s="13"/>
      <c r="JD55" s="13"/>
      <c r="JE55" s="13"/>
      <c r="JF55" s="13"/>
      <c r="JG55" s="13"/>
      <c r="JH55" s="13"/>
      <c r="JI55" s="13"/>
      <c r="JJ55" s="13"/>
      <c r="JK55" s="13"/>
      <c r="JL55" s="13"/>
      <c r="JM55" s="13"/>
      <c r="JN55" s="13"/>
      <c r="JO55" s="13"/>
      <c r="JP55" s="13"/>
      <c r="JQ55" s="13"/>
      <c r="JR55" s="13"/>
      <c r="JS55" s="13"/>
      <c r="JT55" s="13"/>
      <c r="JU55" s="13"/>
      <c r="JV55" s="13"/>
      <c r="JW55" s="13"/>
      <c r="JX55" s="13"/>
      <c r="JY55" s="13"/>
      <c r="JZ55" s="13"/>
      <c r="KA55" s="13"/>
      <c r="KB55" s="13"/>
      <c r="KC55" s="13"/>
      <c r="KD55" s="13"/>
      <c r="KE55" s="13"/>
      <c r="KF55" s="13"/>
      <c r="KG55" s="13"/>
      <c r="KH55" s="13"/>
      <c r="KI55" s="13"/>
      <c r="KJ55" s="13"/>
      <c r="KK55" s="13"/>
      <c r="KL55" s="13"/>
      <c r="KM55" s="13"/>
      <c r="KN55" s="13"/>
      <c r="KO55" s="13"/>
      <c r="KP55" s="13"/>
      <c r="KQ55" s="13"/>
      <c r="KR55" s="13"/>
      <c r="KS55" s="13"/>
      <c r="KT55" s="13"/>
      <c r="KU55" s="13"/>
      <c r="KV55" s="13"/>
      <c r="KW55" s="13"/>
      <c r="KX55" s="13"/>
      <c r="KY55" s="13"/>
      <c r="KZ55" s="13"/>
      <c r="LA55" s="13"/>
      <c r="LB55" s="13"/>
      <c r="LC55" s="13"/>
      <c r="LD55" s="13"/>
      <c r="LE55" s="13"/>
      <c r="LF55" s="13"/>
      <c r="LG55" s="13"/>
      <c r="LH55" s="13"/>
      <c r="LI55" s="13"/>
      <c r="LJ55" s="13"/>
      <c r="LK55" s="13"/>
      <c r="LL55" s="13"/>
      <c r="LM55" s="13"/>
      <c r="LN55" s="13"/>
      <c r="LO55" s="13"/>
      <c r="LP55" s="13"/>
      <c r="LQ55" s="13"/>
      <c r="LR55" s="13"/>
      <c r="LS55" s="13"/>
      <c r="LT55" s="13"/>
      <c r="LU55" s="13"/>
      <c r="LV55" s="13"/>
      <c r="LW55" s="13"/>
      <c r="LX55" s="13"/>
      <c r="LY55" s="13"/>
      <c r="LZ55" s="13"/>
      <c r="MA55" s="13"/>
      <c r="MB55" s="13"/>
      <c r="MC55" s="13"/>
      <c r="MD55" s="13"/>
      <c r="ME55" s="13"/>
      <c r="MF55" s="13"/>
      <c r="MG55" s="13"/>
      <c r="MH55" s="13"/>
      <c r="MI55" s="13"/>
      <c r="MJ55" s="13"/>
      <c r="MK55" s="13"/>
      <c r="ML55" s="13"/>
      <c r="MM55" s="13"/>
      <c r="MN55" s="13"/>
      <c r="MO55" s="13"/>
      <c r="MP55" s="13"/>
      <c r="MQ55" s="13"/>
      <c r="MR55" s="13"/>
      <c r="MS55" s="13"/>
      <c r="MT55" s="13"/>
      <c r="MU55" s="13"/>
      <c r="MV55" s="13"/>
      <c r="MW55" s="13"/>
      <c r="MX55" s="13"/>
      <c r="MY55" s="13"/>
      <c r="MZ55" s="13"/>
      <c r="NA55" s="13"/>
      <c r="NB55" s="13"/>
      <c r="NC55" s="13"/>
      <c r="ND55" s="13"/>
      <c r="NE55" s="13"/>
      <c r="NF55" s="13"/>
      <c r="NG55" s="13"/>
      <c r="NH55" s="13"/>
      <c r="NI55" s="13"/>
      <c r="NJ55" s="13"/>
      <c r="NK55" s="13"/>
      <c r="NL55" s="13"/>
      <c r="NM55" s="13"/>
      <c r="NN55" s="13"/>
      <c r="NO55" s="13"/>
      <c r="NP55" s="13"/>
      <c r="NQ55" s="13"/>
      <c r="NR55" s="13"/>
      <c r="NS55" s="13"/>
      <c r="NT55" s="13"/>
      <c r="NU55" s="13"/>
      <c r="NV55" s="13"/>
      <c r="NW55" s="13"/>
      <c r="NX55" s="13"/>
      <c r="NY55" s="13"/>
      <c r="NZ55" s="13"/>
      <c r="OA55" s="13"/>
      <c r="OB55" s="13"/>
      <c r="OC55" s="13"/>
      <c r="OD55" s="13"/>
      <c r="OE55" s="13"/>
      <c r="OF55" s="13"/>
      <c r="OG55" s="13"/>
      <c r="OH55" s="13"/>
      <c r="OI55" s="13"/>
      <c r="OJ55" s="13"/>
      <c r="OK55" s="13"/>
      <c r="OL55" s="13"/>
      <c r="OM55" s="13"/>
      <c r="ON55" s="13"/>
      <c r="OO55" s="13"/>
      <c r="OP55" s="13"/>
      <c r="OQ55" s="13"/>
      <c r="OR55" s="13"/>
      <c r="OS55" s="13"/>
      <c r="OT55" s="13"/>
      <c r="OU55" s="13"/>
      <c r="OV55" s="13"/>
      <c r="OW55" s="13"/>
      <c r="OX55" s="13"/>
      <c r="OY55" s="13"/>
      <c r="OZ55" s="13"/>
      <c r="PA55" s="13"/>
      <c r="PB55" s="13"/>
      <c r="PC55" s="13"/>
      <c r="PD55" s="13"/>
      <c r="PE55" s="13"/>
      <c r="PF55" s="13"/>
      <c r="PG55" s="13"/>
      <c r="PH55" s="13"/>
      <c r="PI55" s="13"/>
      <c r="PJ55" s="13"/>
      <c r="PK55" s="13"/>
      <c r="PL55" s="13"/>
      <c r="PM55" s="13"/>
      <c r="PN55" s="13"/>
      <c r="PO55" s="13"/>
      <c r="PP55" s="13"/>
      <c r="PQ55" s="13"/>
      <c r="PR55" s="13"/>
      <c r="PS55" s="13"/>
      <c r="PT55" s="13"/>
      <c r="PU55" s="13"/>
      <c r="PV55" s="13"/>
      <c r="PW55" s="13"/>
      <c r="PX55" s="13"/>
      <c r="PY55" s="13"/>
      <c r="PZ55" s="13"/>
      <c r="QA55" s="13"/>
      <c r="QB55" s="13"/>
      <c r="QC55" s="13"/>
      <c r="QD55" s="13"/>
      <c r="QE55" s="13"/>
      <c r="QF55" s="13"/>
      <c r="QG55" s="13"/>
      <c r="QH55" s="13"/>
      <c r="QI55" s="13"/>
      <c r="QJ55" s="13"/>
      <c r="QK55" s="13"/>
      <c r="QL55" s="13"/>
      <c r="QM55" s="13"/>
      <c r="QN55" s="13"/>
      <c r="QO55" s="13"/>
      <c r="QP55" s="13"/>
      <c r="QQ55" s="13"/>
      <c r="QR55" s="13"/>
      <c r="QS55" s="13"/>
      <c r="QT55" s="13"/>
      <c r="QU55" s="13"/>
      <c r="QV55" s="13"/>
      <c r="QW55" s="13"/>
      <c r="QX55" s="13"/>
      <c r="QY55" s="13"/>
      <c r="QZ55" s="13"/>
      <c r="RA55" s="13"/>
      <c r="RB55" s="13"/>
      <c r="RC55" s="13"/>
      <c r="RD55" s="13"/>
      <c r="RE55" s="13"/>
      <c r="RF55" s="13"/>
      <c r="RG55" s="13"/>
      <c r="RH55" s="13"/>
      <c r="RI55" s="13"/>
      <c r="RJ55" s="13"/>
      <c r="RK55" s="13"/>
      <c r="RL55" s="13"/>
      <c r="RM55" s="13"/>
      <c r="RN55" s="13"/>
      <c r="RO55" s="13"/>
      <c r="RP55" s="13"/>
      <c r="RQ55" s="13"/>
      <c r="RR55" s="13"/>
      <c r="RS55" s="13"/>
      <c r="RT55" s="13"/>
      <c r="RU55" s="13"/>
      <c r="RV55" s="13"/>
      <c r="RW55" s="13"/>
      <c r="RX55" s="13"/>
      <c r="RY55" s="13"/>
      <c r="RZ55" s="13"/>
      <c r="SA55" s="13"/>
      <c r="SB55" s="13"/>
      <c r="SC55" s="13"/>
      <c r="SD55" s="13"/>
      <c r="SE55" s="13"/>
      <c r="SF55" s="13"/>
      <c r="SG55" s="13"/>
      <c r="SH55" s="13"/>
      <c r="SI55" s="13"/>
      <c r="SJ55" s="13"/>
      <c r="SK55" s="13"/>
      <c r="SL55" s="13"/>
      <c r="SM55" s="13"/>
      <c r="SN55" s="13"/>
      <c r="SO55" s="13"/>
      <c r="SP55" s="13"/>
      <c r="SQ55" s="13"/>
      <c r="SR55" s="13"/>
      <c r="SS55" s="13"/>
      <c r="ST55" s="13"/>
      <c r="SU55" s="13"/>
      <c r="SV55" s="13"/>
      <c r="SW55" s="13"/>
      <c r="SX55" s="13"/>
      <c r="SY55" s="13"/>
      <c r="SZ55" s="13"/>
      <c r="TA55" s="13"/>
      <c r="TB55" s="13"/>
      <c r="TC55" s="13"/>
      <c r="TD55" s="13"/>
      <c r="TE55" s="13"/>
      <c r="TF55" s="13"/>
      <c r="TG55" s="13"/>
      <c r="TH55" s="13"/>
      <c r="TI55" s="13"/>
      <c r="TJ55" s="13"/>
      <c r="TK55" s="13"/>
      <c r="TL55" s="13"/>
      <c r="TM55" s="13"/>
      <c r="TN55" s="13"/>
      <c r="TO55" s="13"/>
      <c r="TP55" s="13"/>
      <c r="TQ55" s="13"/>
      <c r="TR55" s="13"/>
      <c r="TS55" s="13"/>
      <c r="TT55" s="13"/>
      <c r="TU55" s="13"/>
      <c r="TV55" s="13"/>
      <c r="TW55" s="13"/>
      <c r="TX55" s="13"/>
      <c r="TY55" s="13"/>
      <c r="TZ55" s="13"/>
      <c r="UA55" s="13"/>
      <c r="UB55" s="13"/>
      <c r="UC55" s="13"/>
      <c r="UD55" s="13"/>
      <c r="UE55" s="13"/>
      <c r="UF55" s="13"/>
      <c r="UG55" s="13"/>
      <c r="UH55" s="13"/>
      <c r="UI55" s="13"/>
      <c r="UJ55" s="13"/>
      <c r="UK55" s="13"/>
      <c r="UL55" s="13"/>
      <c r="UM55" s="13"/>
      <c r="UN55" s="13"/>
      <c r="UO55" s="13"/>
      <c r="UP55" s="13"/>
      <c r="UQ55" s="13"/>
      <c r="UR55" s="13"/>
      <c r="US55" s="13"/>
      <c r="UT55" s="13"/>
      <c r="UU55" s="13"/>
      <c r="UV55" s="13"/>
      <c r="UW55" s="13"/>
      <c r="UX55" s="13"/>
      <c r="UY55" s="13"/>
      <c r="UZ55" s="13"/>
      <c r="VA55" s="13"/>
      <c r="VB55" s="13"/>
      <c r="VC55" s="13"/>
      <c r="VD55" s="13"/>
      <c r="VE55" s="13"/>
      <c r="VF55" s="13"/>
      <c r="VG55" s="13"/>
      <c r="VH55" s="13"/>
      <c r="VI55" s="13"/>
      <c r="VJ55" s="13"/>
      <c r="VK55" s="13"/>
      <c r="VL55" s="13"/>
      <c r="VM55" s="13"/>
      <c r="VN55" s="13"/>
      <c r="VO55" s="13"/>
      <c r="VP55" s="13"/>
      <c r="VQ55" s="13"/>
      <c r="VR55" s="13"/>
      <c r="VS55" s="13"/>
      <c r="VT55" s="13"/>
      <c r="VU55" s="13"/>
      <c r="VV55" s="13"/>
      <c r="VW55" s="13"/>
      <c r="VX55" s="13"/>
      <c r="VY55" s="13"/>
      <c r="VZ55" s="13"/>
      <c r="WA55" s="13"/>
      <c r="WB55" s="13"/>
      <c r="WC55" s="13"/>
      <c r="WD55" s="13"/>
      <c r="WE55" s="13"/>
      <c r="WF55" s="13"/>
      <c r="WG55" s="13"/>
      <c r="WH55" s="13"/>
      <c r="WI55" s="13"/>
      <c r="WJ55" s="13"/>
      <c r="WK55" s="13"/>
      <c r="WL55" s="13"/>
      <c r="WM55" s="13"/>
      <c r="WN55" s="13"/>
      <c r="WO55" s="13"/>
      <c r="WP55" s="13"/>
      <c r="WQ55" s="13"/>
      <c r="WR55" s="13"/>
      <c r="WS55" s="13"/>
      <c r="WT55" s="13"/>
      <c r="WU55" s="13"/>
      <c r="WV55" s="13"/>
      <c r="WW55" s="13"/>
      <c r="WX55" s="13"/>
      <c r="WY55" s="13"/>
      <c r="WZ55" s="13"/>
      <c r="XA55" s="13"/>
      <c r="XB55" s="13"/>
      <c r="XC55" s="13"/>
      <c r="XD55" s="13"/>
      <c r="XE55" s="13"/>
      <c r="XF55" s="13"/>
      <c r="XG55" s="13"/>
      <c r="XH55" s="13"/>
      <c r="XI55" s="13"/>
      <c r="XJ55" s="13"/>
      <c r="XK55" s="13"/>
      <c r="XL55" s="13"/>
      <c r="XM55" s="13"/>
      <c r="XN55" s="13"/>
      <c r="XO55" s="13"/>
      <c r="XP55" s="13"/>
      <c r="XQ55" s="13"/>
      <c r="XR55" s="13"/>
      <c r="XS55" s="13"/>
      <c r="XT55" s="13"/>
      <c r="XU55" s="13"/>
      <c r="XV55" s="13"/>
      <c r="XW55" s="13"/>
      <c r="XX55" s="13"/>
      <c r="XY55" s="13"/>
      <c r="XZ55" s="13"/>
      <c r="YA55" s="13"/>
      <c r="YB55" s="13"/>
      <c r="YC55" s="13"/>
      <c r="YD55" s="13"/>
      <c r="YE55" s="13"/>
      <c r="YF55" s="13"/>
      <c r="YG55" s="13"/>
      <c r="YH55" s="13"/>
      <c r="YI55" s="13"/>
      <c r="YJ55" s="13"/>
      <c r="YK55" s="13"/>
      <c r="YL55" s="13"/>
      <c r="YM55" s="13"/>
      <c r="YN55" s="13"/>
      <c r="YO55" s="13"/>
      <c r="YP55" s="13"/>
      <c r="YQ55" s="13"/>
      <c r="YR55" s="13"/>
      <c r="YS55" s="13"/>
      <c r="YT55" s="13"/>
      <c r="YU55" s="13"/>
      <c r="YV55" s="13"/>
      <c r="YW55" s="13"/>
      <c r="YX55" s="13"/>
      <c r="YY55" s="13"/>
      <c r="YZ55" s="13"/>
      <c r="ZA55" s="13"/>
      <c r="ZB55" s="13"/>
      <c r="ZC55" s="13"/>
      <c r="ZD55" s="13"/>
      <c r="ZE55" s="13"/>
      <c r="ZF55" s="13"/>
      <c r="ZG55" s="13"/>
      <c r="ZH55" s="13"/>
      <c r="ZI55" s="13"/>
      <c r="ZJ55" s="13"/>
      <c r="ZK55" s="13"/>
      <c r="ZL55" s="13"/>
      <c r="ZM55" s="13"/>
      <c r="ZN55" s="13"/>
      <c r="ZO55" s="13"/>
      <c r="ZP55" s="13"/>
      <c r="ZQ55" s="13"/>
      <c r="ZR55" s="13"/>
      <c r="ZS55" s="13"/>
      <c r="ZT55" s="13"/>
      <c r="ZU55" s="13"/>
      <c r="ZV55" s="13"/>
      <c r="ZW55" s="13"/>
      <c r="ZX55" s="13"/>
      <c r="ZY55" s="13"/>
      <c r="ZZ55" s="13"/>
      <c r="AAA55" s="13"/>
      <c r="AAB55" s="13"/>
      <c r="AAC55" s="13"/>
      <c r="AAD55" s="13"/>
      <c r="AAE55" s="13"/>
      <c r="AAF55" s="13"/>
      <c r="AAG55" s="13"/>
      <c r="AAH55" s="13"/>
      <c r="AAI55" s="13"/>
      <c r="AAJ55" s="13"/>
      <c r="AAK55" s="13"/>
      <c r="AAL55" s="13"/>
      <c r="AAM55" s="13"/>
      <c r="AAN55" s="13"/>
      <c r="AAO55" s="13"/>
      <c r="AAP55" s="13"/>
      <c r="AAQ55" s="13"/>
      <c r="AAR55" s="13"/>
      <c r="AAS55" s="13"/>
      <c r="AAT55" s="13"/>
      <c r="AAU55" s="13"/>
      <c r="AAV55" s="13"/>
      <c r="AAW55" s="13"/>
      <c r="AAX55" s="13"/>
      <c r="AAY55" s="13"/>
      <c r="AAZ55" s="13"/>
      <c r="ABA55" s="13"/>
      <c r="ABB55" s="13"/>
      <c r="ABC55" s="13"/>
      <c r="ABD55" s="13"/>
      <c r="ABE55" s="13"/>
      <c r="ABF55" s="13"/>
      <c r="ABG55" s="13"/>
      <c r="ABH55" s="13"/>
      <c r="ABI55" s="13"/>
      <c r="ABJ55" s="13"/>
      <c r="ABK55" s="13"/>
      <c r="ABL55" s="13"/>
      <c r="ABM55" s="13"/>
      <c r="ABN55" s="13"/>
      <c r="ABO55" s="13"/>
      <c r="ABP55" s="13"/>
      <c r="ABQ55" s="13"/>
      <c r="ABR55" s="13"/>
      <c r="ABS55" s="13"/>
      <c r="ABT55" s="13"/>
      <c r="ABU55" s="13"/>
      <c r="ABV55" s="13"/>
      <c r="ABW55" s="13"/>
      <c r="ABX55" s="13"/>
      <c r="ABY55" s="13"/>
      <c r="ABZ55" s="13"/>
      <c r="ACA55" s="13"/>
      <c r="ACB55" s="13"/>
      <c r="ACC55" s="13"/>
      <c r="ACD55" s="13"/>
      <c r="ACE55" s="13"/>
      <c r="ACF55" s="13"/>
      <c r="ACG55" s="13"/>
      <c r="ACH55" s="13"/>
      <c r="ACI55" s="13"/>
      <c r="ACJ55" s="13"/>
      <c r="ACK55" s="13"/>
      <c r="ACL55" s="13"/>
      <c r="ACM55" s="13"/>
      <c r="ACN55" s="13"/>
      <c r="ACO55" s="13"/>
      <c r="ACP55" s="13"/>
      <c r="ACQ55" s="13"/>
      <c r="ACR55" s="13"/>
      <c r="ACS55" s="13"/>
      <c r="ACT55" s="13"/>
      <c r="ACU55" s="13"/>
      <c r="ACV55" s="13"/>
      <c r="ACW55" s="13"/>
      <c r="ACX55" s="13"/>
      <c r="ACY55" s="13"/>
      <c r="ACZ55" s="13"/>
      <c r="ADA55" s="13"/>
      <c r="ADB55" s="13"/>
      <c r="ADC55" s="13"/>
      <c r="ADD55" s="13"/>
      <c r="ADE55" s="13"/>
      <c r="ADF55" s="13"/>
      <c r="ADG55" s="13"/>
      <c r="ADH55" s="13"/>
      <c r="ADI55" s="13"/>
      <c r="ADJ55" s="13"/>
      <c r="ADK55" s="13"/>
      <c r="ADL55" s="13"/>
      <c r="ADM55" s="13"/>
      <c r="ADN55" s="13"/>
      <c r="ADO55" s="13"/>
      <c r="ADP55" s="13"/>
      <c r="ADQ55" s="13"/>
      <c r="ADR55" s="13"/>
      <c r="ADS55" s="13"/>
      <c r="ADT55" s="13"/>
      <c r="ADU55" s="13"/>
      <c r="ADV55" s="13"/>
      <c r="ADW55" s="13"/>
      <c r="ADX55" s="13"/>
      <c r="ADY55" s="13"/>
      <c r="ADZ55" s="13"/>
      <c r="AEA55" s="13"/>
      <c r="AEB55" s="13"/>
      <c r="AEC55" s="13"/>
      <c r="AED55" s="13"/>
      <c r="AEE55" s="13"/>
      <c r="AEF55" s="13"/>
      <c r="AEG55" s="13"/>
      <c r="AEH55" s="13"/>
      <c r="AEI55" s="13"/>
      <c r="AEJ55" s="13"/>
      <c r="AEK55" s="13"/>
      <c r="AEL55" s="13"/>
      <c r="AEM55" s="13"/>
      <c r="AEN55" s="13"/>
      <c r="AEO55" s="13"/>
      <c r="AEP55" s="13"/>
      <c r="AEQ55" s="13"/>
      <c r="AER55" s="13"/>
      <c r="AES55" s="13"/>
      <c r="AET55" s="13"/>
      <c r="AEU55" s="13"/>
      <c r="AEV55" s="13"/>
      <c r="AEW55" s="13"/>
      <c r="AEX55" s="13"/>
      <c r="AEY55" s="13"/>
      <c r="AEZ55" s="13"/>
      <c r="AFA55" s="13"/>
      <c r="AFB55" s="13"/>
      <c r="AFC55" s="13"/>
      <c r="AFD55" s="13"/>
      <c r="AFE55" s="13"/>
      <c r="AFF55" s="13"/>
      <c r="AFG55" s="13"/>
      <c r="AFH55" s="13"/>
      <c r="AFI55" s="13"/>
      <c r="AFJ55" s="13"/>
      <c r="AFK55" s="13"/>
      <c r="AFL55" s="13"/>
      <c r="AFM55" s="13"/>
      <c r="AFN55" s="13"/>
      <c r="AFO55" s="13"/>
      <c r="AFP55" s="13"/>
      <c r="AFQ55" s="13"/>
      <c r="AFR55" s="13"/>
      <c r="AFS55" s="13"/>
      <c r="AFT55" s="13"/>
      <c r="AFU55" s="13"/>
      <c r="AFV55" s="13"/>
      <c r="AFW55" s="13"/>
      <c r="AFX55" s="13"/>
      <c r="AFY55" s="13"/>
      <c r="AFZ55" s="13"/>
      <c r="AGA55" s="13"/>
      <c r="AGB55" s="13"/>
      <c r="AGC55" s="13"/>
      <c r="AGD55" s="13"/>
      <c r="AGE55" s="13"/>
      <c r="AGF55" s="13"/>
      <c r="AGG55" s="13"/>
      <c r="AGH55" s="13"/>
      <c r="AGI55" s="13"/>
      <c r="AGJ55" s="13"/>
      <c r="AGK55" s="13"/>
      <c r="AGL55" s="13"/>
      <c r="AGM55" s="13"/>
      <c r="AGN55" s="13"/>
      <c r="AGO55" s="13"/>
      <c r="AGP55" s="13"/>
      <c r="AGQ55" s="13"/>
      <c r="AGR55" s="13"/>
      <c r="AGS55" s="13"/>
      <c r="AGT55" s="13"/>
      <c r="AGU55" s="13"/>
      <c r="AGV55" s="13"/>
      <c r="AGW55" s="13"/>
      <c r="AGX55" s="13"/>
      <c r="AGY55" s="13"/>
      <c r="AGZ55" s="13"/>
      <c r="AHA55" s="13"/>
      <c r="AHB55" s="13"/>
      <c r="AHC55" s="13"/>
      <c r="AHD55" s="13"/>
      <c r="AHE55" s="13"/>
      <c r="AHF55" s="13"/>
      <c r="AHG55" s="13"/>
      <c r="AHH55" s="13"/>
      <c r="AHI55" s="13"/>
      <c r="AHJ55" s="13"/>
      <c r="AHK55" s="13"/>
      <c r="AHL55" s="13"/>
      <c r="AHM55" s="13"/>
      <c r="AHN55" s="13"/>
      <c r="AHO55" s="13"/>
      <c r="AHP55" s="13"/>
      <c r="AHQ55" s="13"/>
      <c r="AHR55" s="13"/>
      <c r="AHS55" s="13"/>
      <c r="AHT55" s="13"/>
      <c r="AHU55" s="13"/>
      <c r="AHV55" s="13"/>
      <c r="AHW55" s="13"/>
      <c r="AHX55" s="13"/>
      <c r="AHY55" s="13"/>
      <c r="AHZ55" s="13"/>
      <c r="AIA55" s="13"/>
      <c r="AIB55" s="13"/>
      <c r="AIC55" s="13"/>
      <c r="AID55" s="13"/>
      <c r="AIE55" s="13"/>
      <c r="AIF55" s="13"/>
      <c r="AIG55" s="13"/>
      <c r="AIH55" s="13"/>
      <c r="AII55" s="13"/>
      <c r="AIJ55" s="13"/>
      <c r="AIK55" s="13"/>
      <c r="AIL55" s="13"/>
      <c r="AIM55" s="13"/>
      <c r="AIN55" s="13"/>
      <c r="AIO55" s="13"/>
      <c r="AIP55" s="13"/>
      <c r="AIQ55" s="13"/>
      <c r="AIR55" s="13"/>
      <c r="AIS55" s="13"/>
      <c r="AIT55" s="13"/>
      <c r="AIU55" s="13"/>
      <c r="AIV55" s="13"/>
      <c r="AIW55" s="13"/>
      <c r="AIX55" s="13"/>
      <c r="AIY55" s="13"/>
      <c r="AIZ55" s="13"/>
      <c r="AJA55" s="13"/>
      <c r="AJB55" s="13"/>
      <c r="AJC55" s="13"/>
      <c r="AJD55" s="13"/>
      <c r="AJE55" s="13"/>
      <c r="AJF55" s="13"/>
      <c r="AJG55" s="13"/>
      <c r="AJH55" s="13"/>
      <c r="AJI55" s="13"/>
      <c r="AJJ55" s="13"/>
      <c r="AJK55" s="13"/>
      <c r="AJL55" s="13"/>
      <c r="AJM55" s="13"/>
      <c r="AJN55" s="13"/>
      <c r="AJO55" s="13"/>
      <c r="AJP55" s="13"/>
      <c r="AJQ55" s="13"/>
      <c r="AJR55" s="13"/>
      <c r="AJS55" s="13"/>
      <c r="AJT55" s="13"/>
      <c r="AJU55" s="13"/>
      <c r="AJV55" s="13"/>
      <c r="AJW55" s="13"/>
      <c r="AJX55" s="13"/>
      <c r="AJY55" s="13"/>
      <c r="AJZ55" s="13"/>
      <c r="AKA55" s="13"/>
      <c r="AKB55" s="13"/>
      <c r="AKC55" s="13"/>
      <c r="AKD55" s="13"/>
      <c r="AKE55" s="13"/>
      <c r="AKF55" s="13"/>
      <c r="AKG55" s="13"/>
      <c r="AKH55" s="13"/>
      <c r="AKI55" s="13"/>
      <c r="AKJ55" s="13"/>
      <c r="AKK55" s="13"/>
      <c r="AKL55" s="13"/>
      <c r="AKM55" s="13"/>
      <c r="AKN55" s="13"/>
      <c r="AKO55" s="13"/>
      <c r="AKP55" s="13"/>
      <c r="AKQ55" s="13"/>
      <c r="AKR55" s="13"/>
      <c r="AKS55" s="13"/>
      <c r="AKT55" s="13"/>
      <c r="AKU55" s="13"/>
      <c r="AKV55" s="13"/>
      <c r="AKW55" s="13"/>
      <c r="AKX55" s="13"/>
      <c r="AKY55" s="13"/>
      <c r="AKZ55" s="13"/>
      <c r="ALA55" s="13"/>
      <c r="ALB55" s="13"/>
      <c r="ALC55" s="13"/>
      <c r="ALD55" s="13"/>
      <c r="ALE55" s="13"/>
      <c r="ALF55" s="13"/>
      <c r="ALG55" s="13"/>
      <c r="ALH55" s="13"/>
      <c r="ALI55" s="13"/>
      <c r="ALJ55" s="13"/>
      <c r="ALK55" s="13"/>
      <c r="ALL55" s="13"/>
      <c r="ALM55" s="13"/>
      <c r="ALN55" s="13"/>
      <c r="ALO55" s="13"/>
      <c r="ALP55" s="13"/>
      <c r="ALQ55" s="13"/>
      <c r="ALR55" s="13"/>
      <c r="ALS55" s="13"/>
      <c r="ALT55" s="13"/>
      <c r="ALU55" s="13"/>
      <c r="ALV55" s="13"/>
      <c r="ALW55" s="13"/>
      <c r="ALX55" s="13"/>
      <c r="ALY55" s="13"/>
      <c r="ALZ55" s="13"/>
      <c r="AMA55" s="13"/>
      <c r="AMB55" s="13"/>
      <c r="AMC55" s="13"/>
      <c r="AMD55" s="13"/>
      <c r="AME55" s="13"/>
      <c r="AMF55" s="13"/>
      <c r="AMG55" s="13"/>
      <c r="AMH55" s="13"/>
      <c r="AMI55" s="13"/>
      <c r="AMJ55" s="13"/>
      <c r="AMK55" s="13"/>
    </row>
    <row r="56" spans="1:1025" s="15" customFormat="1">
      <c r="A56" s="196"/>
      <c r="B56" s="196"/>
      <c r="C56" s="196"/>
      <c r="D56" s="197"/>
      <c r="E56" s="197"/>
      <c r="F56" s="197"/>
      <c r="G56" s="198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  <c r="IL56" s="13"/>
      <c r="IM56" s="13"/>
      <c r="IN56" s="13"/>
      <c r="IO56" s="13"/>
      <c r="IP56" s="13"/>
      <c r="IQ56" s="13"/>
      <c r="IR56" s="13"/>
      <c r="IS56" s="13"/>
      <c r="IT56" s="13"/>
      <c r="IU56" s="13"/>
      <c r="IV56" s="13"/>
      <c r="IW56" s="13"/>
      <c r="IX56" s="13"/>
      <c r="IY56" s="13"/>
      <c r="IZ56" s="13"/>
      <c r="JA56" s="13"/>
      <c r="JB56" s="13"/>
      <c r="JC56" s="13"/>
      <c r="JD56" s="13"/>
      <c r="JE56" s="13"/>
      <c r="JF56" s="13"/>
      <c r="JG56" s="13"/>
      <c r="JH56" s="13"/>
      <c r="JI56" s="13"/>
      <c r="JJ56" s="13"/>
      <c r="JK56" s="13"/>
      <c r="JL56" s="13"/>
      <c r="JM56" s="13"/>
      <c r="JN56" s="13"/>
      <c r="JO56" s="13"/>
      <c r="JP56" s="13"/>
      <c r="JQ56" s="13"/>
      <c r="JR56" s="13"/>
      <c r="JS56" s="13"/>
      <c r="JT56" s="13"/>
      <c r="JU56" s="13"/>
      <c r="JV56" s="13"/>
      <c r="JW56" s="13"/>
      <c r="JX56" s="13"/>
      <c r="JY56" s="13"/>
      <c r="JZ56" s="13"/>
      <c r="KA56" s="13"/>
      <c r="KB56" s="13"/>
      <c r="KC56" s="13"/>
      <c r="KD56" s="13"/>
      <c r="KE56" s="13"/>
      <c r="KF56" s="13"/>
      <c r="KG56" s="13"/>
      <c r="KH56" s="13"/>
      <c r="KI56" s="13"/>
      <c r="KJ56" s="13"/>
      <c r="KK56" s="13"/>
      <c r="KL56" s="13"/>
      <c r="KM56" s="13"/>
      <c r="KN56" s="13"/>
      <c r="KO56" s="13"/>
      <c r="KP56" s="13"/>
      <c r="KQ56" s="13"/>
      <c r="KR56" s="13"/>
      <c r="KS56" s="13"/>
      <c r="KT56" s="13"/>
      <c r="KU56" s="13"/>
      <c r="KV56" s="13"/>
      <c r="KW56" s="13"/>
      <c r="KX56" s="13"/>
      <c r="KY56" s="13"/>
      <c r="KZ56" s="13"/>
      <c r="LA56" s="13"/>
      <c r="LB56" s="13"/>
      <c r="LC56" s="13"/>
      <c r="LD56" s="13"/>
      <c r="LE56" s="13"/>
      <c r="LF56" s="13"/>
      <c r="LG56" s="13"/>
      <c r="LH56" s="13"/>
      <c r="LI56" s="13"/>
      <c r="LJ56" s="13"/>
      <c r="LK56" s="13"/>
      <c r="LL56" s="13"/>
      <c r="LM56" s="13"/>
      <c r="LN56" s="13"/>
      <c r="LO56" s="13"/>
      <c r="LP56" s="13"/>
      <c r="LQ56" s="13"/>
      <c r="LR56" s="13"/>
      <c r="LS56" s="13"/>
      <c r="LT56" s="13"/>
      <c r="LU56" s="13"/>
      <c r="LV56" s="13"/>
      <c r="LW56" s="13"/>
      <c r="LX56" s="13"/>
      <c r="LY56" s="13"/>
      <c r="LZ56" s="13"/>
      <c r="MA56" s="13"/>
      <c r="MB56" s="13"/>
      <c r="MC56" s="13"/>
      <c r="MD56" s="13"/>
      <c r="ME56" s="13"/>
      <c r="MF56" s="13"/>
      <c r="MG56" s="13"/>
      <c r="MH56" s="13"/>
      <c r="MI56" s="13"/>
      <c r="MJ56" s="13"/>
      <c r="MK56" s="13"/>
      <c r="ML56" s="13"/>
      <c r="MM56" s="13"/>
      <c r="MN56" s="13"/>
      <c r="MO56" s="13"/>
      <c r="MP56" s="13"/>
      <c r="MQ56" s="13"/>
      <c r="MR56" s="13"/>
      <c r="MS56" s="13"/>
      <c r="MT56" s="13"/>
      <c r="MU56" s="13"/>
      <c r="MV56" s="13"/>
      <c r="MW56" s="13"/>
      <c r="MX56" s="13"/>
      <c r="MY56" s="13"/>
      <c r="MZ56" s="13"/>
      <c r="NA56" s="13"/>
      <c r="NB56" s="13"/>
      <c r="NC56" s="13"/>
      <c r="ND56" s="13"/>
      <c r="NE56" s="13"/>
      <c r="NF56" s="13"/>
      <c r="NG56" s="13"/>
      <c r="NH56" s="13"/>
      <c r="NI56" s="13"/>
      <c r="NJ56" s="13"/>
      <c r="NK56" s="13"/>
      <c r="NL56" s="13"/>
      <c r="NM56" s="13"/>
      <c r="NN56" s="13"/>
      <c r="NO56" s="13"/>
      <c r="NP56" s="13"/>
      <c r="NQ56" s="13"/>
      <c r="NR56" s="13"/>
      <c r="NS56" s="13"/>
      <c r="NT56" s="13"/>
      <c r="NU56" s="13"/>
      <c r="NV56" s="13"/>
      <c r="NW56" s="13"/>
      <c r="NX56" s="13"/>
      <c r="NY56" s="13"/>
      <c r="NZ56" s="13"/>
      <c r="OA56" s="13"/>
      <c r="OB56" s="13"/>
      <c r="OC56" s="13"/>
      <c r="OD56" s="13"/>
      <c r="OE56" s="13"/>
      <c r="OF56" s="13"/>
      <c r="OG56" s="13"/>
      <c r="OH56" s="13"/>
      <c r="OI56" s="13"/>
      <c r="OJ56" s="13"/>
      <c r="OK56" s="13"/>
      <c r="OL56" s="13"/>
      <c r="OM56" s="13"/>
      <c r="ON56" s="13"/>
      <c r="OO56" s="13"/>
      <c r="OP56" s="13"/>
      <c r="OQ56" s="13"/>
      <c r="OR56" s="13"/>
      <c r="OS56" s="13"/>
      <c r="OT56" s="13"/>
      <c r="OU56" s="13"/>
      <c r="OV56" s="13"/>
      <c r="OW56" s="13"/>
      <c r="OX56" s="13"/>
      <c r="OY56" s="13"/>
      <c r="OZ56" s="13"/>
      <c r="PA56" s="13"/>
      <c r="PB56" s="13"/>
      <c r="PC56" s="13"/>
      <c r="PD56" s="13"/>
      <c r="PE56" s="13"/>
      <c r="PF56" s="13"/>
      <c r="PG56" s="13"/>
      <c r="PH56" s="13"/>
      <c r="PI56" s="13"/>
      <c r="PJ56" s="13"/>
      <c r="PK56" s="13"/>
      <c r="PL56" s="13"/>
      <c r="PM56" s="13"/>
      <c r="PN56" s="13"/>
      <c r="PO56" s="13"/>
      <c r="PP56" s="13"/>
      <c r="PQ56" s="13"/>
      <c r="PR56" s="13"/>
      <c r="PS56" s="13"/>
      <c r="PT56" s="13"/>
      <c r="PU56" s="13"/>
      <c r="PV56" s="13"/>
      <c r="PW56" s="13"/>
      <c r="PX56" s="13"/>
      <c r="PY56" s="13"/>
      <c r="PZ56" s="13"/>
      <c r="QA56" s="13"/>
      <c r="QB56" s="13"/>
      <c r="QC56" s="13"/>
      <c r="QD56" s="13"/>
      <c r="QE56" s="13"/>
      <c r="QF56" s="13"/>
      <c r="QG56" s="13"/>
      <c r="QH56" s="13"/>
      <c r="QI56" s="13"/>
      <c r="QJ56" s="13"/>
      <c r="QK56" s="13"/>
      <c r="QL56" s="13"/>
      <c r="QM56" s="13"/>
      <c r="QN56" s="13"/>
      <c r="QO56" s="13"/>
      <c r="QP56" s="13"/>
      <c r="QQ56" s="13"/>
      <c r="QR56" s="13"/>
      <c r="QS56" s="13"/>
      <c r="QT56" s="13"/>
      <c r="QU56" s="13"/>
      <c r="QV56" s="13"/>
      <c r="QW56" s="13"/>
      <c r="QX56" s="13"/>
      <c r="QY56" s="13"/>
      <c r="QZ56" s="13"/>
      <c r="RA56" s="13"/>
      <c r="RB56" s="13"/>
      <c r="RC56" s="13"/>
      <c r="RD56" s="13"/>
      <c r="RE56" s="13"/>
      <c r="RF56" s="13"/>
      <c r="RG56" s="13"/>
      <c r="RH56" s="13"/>
      <c r="RI56" s="13"/>
      <c r="RJ56" s="13"/>
      <c r="RK56" s="13"/>
      <c r="RL56" s="13"/>
      <c r="RM56" s="13"/>
      <c r="RN56" s="13"/>
      <c r="RO56" s="13"/>
      <c r="RP56" s="13"/>
      <c r="RQ56" s="13"/>
      <c r="RR56" s="13"/>
      <c r="RS56" s="13"/>
      <c r="RT56" s="13"/>
      <c r="RU56" s="13"/>
      <c r="RV56" s="13"/>
      <c r="RW56" s="13"/>
      <c r="RX56" s="13"/>
      <c r="RY56" s="13"/>
      <c r="RZ56" s="13"/>
      <c r="SA56" s="13"/>
      <c r="SB56" s="13"/>
      <c r="SC56" s="13"/>
      <c r="SD56" s="13"/>
      <c r="SE56" s="13"/>
      <c r="SF56" s="13"/>
      <c r="SG56" s="13"/>
      <c r="SH56" s="13"/>
      <c r="SI56" s="13"/>
      <c r="SJ56" s="13"/>
      <c r="SK56" s="13"/>
      <c r="SL56" s="13"/>
      <c r="SM56" s="13"/>
      <c r="SN56" s="13"/>
      <c r="SO56" s="13"/>
      <c r="SP56" s="13"/>
      <c r="SQ56" s="13"/>
      <c r="SR56" s="13"/>
      <c r="SS56" s="13"/>
      <c r="ST56" s="13"/>
      <c r="SU56" s="13"/>
      <c r="SV56" s="13"/>
      <c r="SW56" s="13"/>
      <c r="SX56" s="13"/>
      <c r="SY56" s="13"/>
      <c r="SZ56" s="13"/>
      <c r="TA56" s="13"/>
      <c r="TB56" s="13"/>
      <c r="TC56" s="13"/>
      <c r="TD56" s="13"/>
      <c r="TE56" s="13"/>
      <c r="TF56" s="13"/>
      <c r="TG56" s="13"/>
      <c r="TH56" s="13"/>
      <c r="TI56" s="13"/>
      <c r="TJ56" s="13"/>
      <c r="TK56" s="13"/>
      <c r="TL56" s="13"/>
      <c r="TM56" s="13"/>
      <c r="TN56" s="13"/>
      <c r="TO56" s="13"/>
      <c r="TP56" s="13"/>
      <c r="TQ56" s="13"/>
      <c r="TR56" s="13"/>
      <c r="TS56" s="13"/>
      <c r="TT56" s="13"/>
      <c r="TU56" s="13"/>
      <c r="TV56" s="13"/>
      <c r="TW56" s="13"/>
      <c r="TX56" s="13"/>
      <c r="TY56" s="13"/>
      <c r="TZ56" s="13"/>
      <c r="UA56" s="13"/>
      <c r="UB56" s="13"/>
      <c r="UC56" s="13"/>
      <c r="UD56" s="13"/>
      <c r="UE56" s="13"/>
      <c r="UF56" s="13"/>
      <c r="UG56" s="13"/>
      <c r="UH56" s="13"/>
      <c r="UI56" s="13"/>
      <c r="UJ56" s="13"/>
      <c r="UK56" s="13"/>
      <c r="UL56" s="13"/>
      <c r="UM56" s="13"/>
      <c r="UN56" s="13"/>
      <c r="UO56" s="13"/>
      <c r="UP56" s="13"/>
      <c r="UQ56" s="13"/>
      <c r="UR56" s="13"/>
      <c r="US56" s="13"/>
      <c r="UT56" s="13"/>
      <c r="UU56" s="13"/>
      <c r="UV56" s="13"/>
      <c r="UW56" s="13"/>
      <c r="UX56" s="13"/>
      <c r="UY56" s="13"/>
      <c r="UZ56" s="13"/>
      <c r="VA56" s="13"/>
      <c r="VB56" s="13"/>
      <c r="VC56" s="13"/>
      <c r="VD56" s="13"/>
      <c r="VE56" s="13"/>
      <c r="VF56" s="13"/>
      <c r="VG56" s="13"/>
      <c r="VH56" s="13"/>
      <c r="VI56" s="13"/>
      <c r="VJ56" s="13"/>
      <c r="VK56" s="13"/>
      <c r="VL56" s="13"/>
      <c r="VM56" s="13"/>
      <c r="VN56" s="13"/>
      <c r="VO56" s="13"/>
      <c r="VP56" s="13"/>
      <c r="VQ56" s="13"/>
      <c r="VR56" s="13"/>
      <c r="VS56" s="13"/>
      <c r="VT56" s="13"/>
      <c r="VU56" s="13"/>
      <c r="VV56" s="13"/>
      <c r="VW56" s="13"/>
      <c r="VX56" s="13"/>
      <c r="VY56" s="13"/>
      <c r="VZ56" s="13"/>
      <c r="WA56" s="13"/>
      <c r="WB56" s="13"/>
      <c r="WC56" s="13"/>
      <c r="WD56" s="13"/>
      <c r="WE56" s="13"/>
      <c r="WF56" s="13"/>
      <c r="WG56" s="13"/>
      <c r="WH56" s="13"/>
      <c r="WI56" s="13"/>
      <c r="WJ56" s="13"/>
      <c r="WK56" s="13"/>
      <c r="WL56" s="13"/>
      <c r="WM56" s="13"/>
      <c r="WN56" s="13"/>
      <c r="WO56" s="13"/>
      <c r="WP56" s="13"/>
      <c r="WQ56" s="13"/>
      <c r="WR56" s="13"/>
      <c r="WS56" s="13"/>
      <c r="WT56" s="13"/>
      <c r="WU56" s="13"/>
      <c r="WV56" s="13"/>
      <c r="WW56" s="13"/>
      <c r="WX56" s="13"/>
      <c r="WY56" s="13"/>
      <c r="WZ56" s="13"/>
      <c r="XA56" s="13"/>
      <c r="XB56" s="13"/>
      <c r="XC56" s="13"/>
      <c r="XD56" s="13"/>
      <c r="XE56" s="13"/>
      <c r="XF56" s="13"/>
      <c r="XG56" s="13"/>
      <c r="XH56" s="13"/>
      <c r="XI56" s="13"/>
      <c r="XJ56" s="13"/>
      <c r="XK56" s="13"/>
      <c r="XL56" s="13"/>
      <c r="XM56" s="13"/>
      <c r="XN56" s="13"/>
      <c r="XO56" s="13"/>
      <c r="XP56" s="13"/>
      <c r="XQ56" s="13"/>
      <c r="XR56" s="13"/>
      <c r="XS56" s="13"/>
      <c r="XT56" s="13"/>
      <c r="XU56" s="13"/>
      <c r="XV56" s="13"/>
      <c r="XW56" s="13"/>
      <c r="XX56" s="13"/>
      <c r="XY56" s="13"/>
      <c r="XZ56" s="13"/>
      <c r="YA56" s="13"/>
      <c r="YB56" s="13"/>
      <c r="YC56" s="13"/>
      <c r="YD56" s="13"/>
      <c r="YE56" s="13"/>
      <c r="YF56" s="13"/>
      <c r="YG56" s="13"/>
      <c r="YH56" s="13"/>
      <c r="YI56" s="13"/>
      <c r="YJ56" s="13"/>
      <c r="YK56" s="13"/>
      <c r="YL56" s="13"/>
      <c r="YM56" s="13"/>
      <c r="YN56" s="13"/>
      <c r="YO56" s="13"/>
      <c r="YP56" s="13"/>
      <c r="YQ56" s="13"/>
      <c r="YR56" s="13"/>
      <c r="YS56" s="13"/>
      <c r="YT56" s="13"/>
      <c r="YU56" s="13"/>
      <c r="YV56" s="13"/>
      <c r="YW56" s="13"/>
      <c r="YX56" s="13"/>
      <c r="YY56" s="13"/>
      <c r="YZ56" s="13"/>
      <c r="ZA56" s="13"/>
      <c r="ZB56" s="13"/>
      <c r="ZC56" s="13"/>
      <c r="ZD56" s="13"/>
      <c r="ZE56" s="13"/>
      <c r="ZF56" s="13"/>
      <c r="ZG56" s="13"/>
      <c r="ZH56" s="13"/>
      <c r="ZI56" s="13"/>
      <c r="ZJ56" s="13"/>
      <c r="ZK56" s="13"/>
      <c r="ZL56" s="13"/>
      <c r="ZM56" s="13"/>
      <c r="ZN56" s="13"/>
      <c r="ZO56" s="13"/>
      <c r="ZP56" s="13"/>
      <c r="ZQ56" s="13"/>
      <c r="ZR56" s="13"/>
      <c r="ZS56" s="13"/>
      <c r="ZT56" s="13"/>
      <c r="ZU56" s="13"/>
      <c r="ZV56" s="13"/>
      <c r="ZW56" s="13"/>
      <c r="ZX56" s="13"/>
      <c r="ZY56" s="13"/>
      <c r="ZZ56" s="13"/>
      <c r="AAA56" s="13"/>
      <c r="AAB56" s="13"/>
      <c r="AAC56" s="13"/>
      <c r="AAD56" s="13"/>
      <c r="AAE56" s="13"/>
      <c r="AAF56" s="13"/>
      <c r="AAG56" s="13"/>
      <c r="AAH56" s="13"/>
      <c r="AAI56" s="13"/>
      <c r="AAJ56" s="13"/>
      <c r="AAK56" s="13"/>
      <c r="AAL56" s="13"/>
      <c r="AAM56" s="13"/>
      <c r="AAN56" s="13"/>
      <c r="AAO56" s="13"/>
      <c r="AAP56" s="13"/>
      <c r="AAQ56" s="13"/>
      <c r="AAR56" s="13"/>
      <c r="AAS56" s="13"/>
      <c r="AAT56" s="13"/>
      <c r="AAU56" s="13"/>
      <c r="AAV56" s="13"/>
      <c r="AAW56" s="13"/>
      <c r="AAX56" s="13"/>
      <c r="AAY56" s="13"/>
      <c r="AAZ56" s="13"/>
      <c r="ABA56" s="13"/>
      <c r="ABB56" s="13"/>
      <c r="ABC56" s="13"/>
      <c r="ABD56" s="13"/>
      <c r="ABE56" s="13"/>
      <c r="ABF56" s="13"/>
      <c r="ABG56" s="13"/>
      <c r="ABH56" s="13"/>
      <c r="ABI56" s="13"/>
      <c r="ABJ56" s="13"/>
      <c r="ABK56" s="13"/>
      <c r="ABL56" s="13"/>
      <c r="ABM56" s="13"/>
      <c r="ABN56" s="13"/>
      <c r="ABO56" s="13"/>
      <c r="ABP56" s="13"/>
      <c r="ABQ56" s="13"/>
      <c r="ABR56" s="13"/>
      <c r="ABS56" s="13"/>
      <c r="ABT56" s="13"/>
      <c r="ABU56" s="13"/>
      <c r="ABV56" s="13"/>
      <c r="ABW56" s="13"/>
      <c r="ABX56" s="13"/>
      <c r="ABY56" s="13"/>
      <c r="ABZ56" s="13"/>
      <c r="ACA56" s="13"/>
      <c r="ACB56" s="13"/>
      <c r="ACC56" s="13"/>
      <c r="ACD56" s="13"/>
      <c r="ACE56" s="13"/>
      <c r="ACF56" s="13"/>
      <c r="ACG56" s="13"/>
      <c r="ACH56" s="13"/>
      <c r="ACI56" s="13"/>
      <c r="ACJ56" s="13"/>
      <c r="ACK56" s="13"/>
      <c r="ACL56" s="13"/>
      <c r="ACM56" s="13"/>
      <c r="ACN56" s="13"/>
      <c r="ACO56" s="13"/>
      <c r="ACP56" s="13"/>
      <c r="ACQ56" s="13"/>
      <c r="ACR56" s="13"/>
      <c r="ACS56" s="13"/>
      <c r="ACT56" s="13"/>
      <c r="ACU56" s="13"/>
      <c r="ACV56" s="13"/>
      <c r="ACW56" s="13"/>
      <c r="ACX56" s="13"/>
      <c r="ACY56" s="13"/>
      <c r="ACZ56" s="13"/>
      <c r="ADA56" s="13"/>
      <c r="ADB56" s="13"/>
      <c r="ADC56" s="13"/>
      <c r="ADD56" s="13"/>
      <c r="ADE56" s="13"/>
      <c r="ADF56" s="13"/>
      <c r="ADG56" s="13"/>
      <c r="ADH56" s="13"/>
      <c r="ADI56" s="13"/>
      <c r="ADJ56" s="13"/>
      <c r="ADK56" s="13"/>
      <c r="ADL56" s="13"/>
      <c r="ADM56" s="13"/>
      <c r="ADN56" s="13"/>
      <c r="ADO56" s="13"/>
      <c r="ADP56" s="13"/>
      <c r="ADQ56" s="13"/>
      <c r="ADR56" s="13"/>
      <c r="ADS56" s="13"/>
      <c r="ADT56" s="13"/>
      <c r="ADU56" s="13"/>
      <c r="ADV56" s="13"/>
      <c r="ADW56" s="13"/>
      <c r="ADX56" s="13"/>
      <c r="ADY56" s="13"/>
      <c r="ADZ56" s="13"/>
      <c r="AEA56" s="13"/>
      <c r="AEB56" s="13"/>
      <c r="AEC56" s="13"/>
      <c r="AED56" s="13"/>
      <c r="AEE56" s="13"/>
      <c r="AEF56" s="13"/>
      <c r="AEG56" s="13"/>
      <c r="AEH56" s="13"/>
      <c r="AEI56" s="13"/>
      <c r="AEJ56" s="13"/>
      <c r="AEK56" s="13"/>
      <c r="AEL56" s="13"/>
      <c r="AEM56" s="13"/>
      <c r="AEN56" s="13"/>
      <c r="AEO56" s="13"/>
      <c r="AEP56" s="13"/>
      <c r="AEQ56" s="13"/>
      <c r="AER56" s="13"/>
      <c r="AES56" s="13"/>
      <c r="AET56" s="13"/>
      <c r="AEU56" s="13"/>
      <c r="AEV56" s="13"/>
      <c r="AEW56" s="13"/>
      <c r="AEX56" s="13"/>
      <c r="AEY56" s="13"/>
      <c r="AEZ56" s="13"/>
      <c r="AFA56" s="13"/>
      <c r="AFB56" s="13"/>
      <c r="AFC56" s="13"/>
      <c r="AFD56" s="13"/>
      <c r="AFE56" s="13"/>
      <c r="AFF56" s="13"/>
      <c r="AFG56" s="13"/>
      <c r="AFH56" s="13"/>
      <c r="AFI56" s="13"/>
      <c r="AFJ56" s="13"/>
      <c r="AFK56" s="13"/>
      <c r="AFL56" s="13"/>
      <c r="AFM56" s="13"/>
      <c r="AFN56" s="13"/>
      <c r="AFO56" s="13"/>
      <c r="AFP56" s="13"/>
      <c r="AFQ56" s="13"/>
      <c r="AFR56" s="13"/>
      <c r="AFS56" s="13"/>
      <c r="AFT56" s="13"/>
      <c r="AFU56" s="13"/>
      <c r="AFV56" s="13"/>
      <c r="AFW56" s="13"/>
      <c r="AFX56" s="13"/>
      <c r="AFY56" s="13"/>
      <c r="AFZ56" s="13"/>
      <c r="AGA56" s="13"/>
      <c r="AGB56" s="13"/>
      <c r="AGC56" s="13"/>
      <c r="AGD56" s="13"/>
      <c r="AGE56" s="13"/>
      <c r="AGF56" s="13"/>
      <c r="AGG56" s="13"/>
      <c r="AGH56" s="13"/>
      <c r="AGI56" s="13"/>
      <c r="AGJ56" s="13"/>
      <c r="AGK56" s="13"/>
      <c r="AGL56" s="13"/>
      <c r="AGM56" s="13"/>
      <c r="AGN56" s="13"/>
      <c r="AGO56" s="13"/>
      <c r="AGP56" s="13"/>
      <c r="AGQ56" s="13"/>
      <c r="AGR56" s="13"/>
      <c r="AGS56" s="13"/>
      <c r="AGT56" s="13"/>
      <c r="AGU56" s="13"/>
      <c r="AGV56" s="13"/>
      <c r="AGW56" s="13"/>
      <c r="AGX56" s="13"/>
      <c r="AGY56" s="13"/>
      <c r="AGZ56" s="13"/>
      <c r="AHA56" s="13"/>
      <c r="AHB56" s="13"/>
      <c r="AHC56" s="13"/>
      <c r="AHD56" s="13"/>
      <c r="AHE56" s="13"/>
      <c r="AHF56" s="13"/>
      <c r="AHG56" s="13"/>
      <c r="AHH56" s="13"/>
      <c r="AHI56" s="13"/>
      <c r="AHJ56" s="13"/>
      <c r="AHK56" s="13"/>
      <c r="AHL56" s="13"/>
      <c r="AHM56" s="13"/>
      <c r="AHN56" s="13"/>
      <c r="AHO56" s="13"/>
      <c r="AHP56" s="13"/>
      <c r="AHQ56" s="13"/>
      <c r="AHR56" s="13"/>
      <c r="AHS56" s="13"/>
      <c r="AHT56" s="13"/>
      <c r="AHU56" s="13"/>
      <c r="AHV56" s="13"/>
      <c r="AHW56" s="13"/>
      <c r="AHX56" s="13"/>
      <c r="AHY56" s="13"/>
      <c r="AHZ56" s="13"/>
      <c r="AIA56" s="13"/>
      <c r="AIB56" s="13"/>
      <c r="AIC56" s="13"/>
      <c r="AID56" s="13"/>
      <c r="AIE56" s="13"/>
      <c r="AIF56" s="13"/>
      <c r="AIG56" s="13"/>
      <c r="AIH56" s="13"/>
      <c r="AII56" s="13"/>
      <c r="AIJ56" s="13"/>
      <c r="AIK56" s="13"/>
      <c r="AIL56" s="13"/>
      <c r="AIM56" s="13"/>
      <c r="AIN56" s="13"/>
      <c r="AIO56" s="13"/>
      <c r="AIP56" s="13"/>
      <c r="AIQ56" s="13"/>
      <c r="AIR56" s="13"/>
      <c r="AIS56" s="13"/>
      <c r="AIT56" s="13"/>
      <c r="AIU56" s="13"/>
      <c r="AIV56" s="13"/>
      <c r="AIW56" s="13"/>
      <c r="AIX56" s="13"/>
      <c r="AIY56" s="13"/>
      <c r="AIZ56" s="13"/>
      <c r="AJA56" s="13"/>
      <c r="AJB56" s="13"/>
      <c r="AJC56" s="13"/>
      <c r="AJD56" s="13"/>
      <c r="AJE56" s="13"/>
      <c r="AJF56" s="13"/>
      <c r="AJG56" s="13"/>
      <c r="AJH56" s="13"/>
      <c r="AJI56" s="13"/>
      <c r="AJJ56" s="13"/>
      <c r="AJK56" s="13"/>
      <c r="AJL56" s="13"/>
      <c r="AJM56" s="13"/>
      <c r="AJN56" s="13"/>
      <c r="AJO56" s="13"/>
      <c r="AJP56" s="13"/>
      <c r="AJQ56" s="13"/>
      <c r="AJR56" s="13"/>
      <c r="AJS56" s="13"/>
      <c r="AJT56" s="13"/>
      <c r="AJU56" s="13"/>
      <c r="AJV56" s="13"/>
      <c r="AJW56" s="13"/>
      <c r="AJX56" s="13"/>
      <c r="AJY56" s="13"/>
      <c r="AJZ56" s="13"/>
      <c r="AKA56" s="13"/>
      <c r="AKB56" s="13"/>
      <c r="AKC56" s="13"/>
      <c r="AKD56" s="13"/>
      <c r="AKE56" s="13"/>
      <c r="AKF56" s="13"/>
      <c r="AKG56" s="13"/>
      <c r="AKH56" s="13"/>
      <c r="AKI56" s="13"/>
      <c r="AKJ56" s="13"/>
      <c r="AKK56" s="13"/>
      <c r="AKL56" s="13"/>
      <c r="AKM56" s="13"/>
      <c r="AKN56" s="13"/>
      <c r="AKO56" s="13"/>
      <c r="AKP56" s="13"/>
      <c r="AKQ56" s="13"/>
      <c r="AKR56" s="13"/>
      <c r="AKS56" s="13"/>
      <c r="AKT56" s="13"/>
      <c r="AKU56" s="13"/>
      <c r="AKV56" s="13"/>
      <c r="AKW56" s="13"/>
      <c r="AKX56" s="13"/>
      <c r="AKY56" s="13"/>
      <c r="AKZ56" s="13"/>
      <c r="ALA56" s="13"/>
      <c r="ALB56" s="13"/>
      <c r="ALC56" s="13"/>
      <c r="ALD56" s="13"/>
      <c r="ALE56" s="13"/>
      <c r="ALF56" s="13"/>
      <c r="ALG56" s="13"/>
      <c r="ALH56" s="13"/>
      <c r="ALI56" s="13"/>
      <c r="ALJ56" s="13"/>
      <c r="ALK56" s="13"/>
      <c r="ALL56" s="13"/>
      <c r="ALM56" s="13"/>
      <c r="ALN56" s="13"/>
      <c r="ALO56" s="13"/>
      <c r="ALP56" s="13"/>
      <c r="ALQ56" s="13"/>
      <c r="ALR56" s="13"/>
      <c r="ALS56" s="13"/>
      <c r="ALT56" s="13"/>
      <c r="ALU56" s="13"/>
      <c r="ALV56" s="13"/>
      <c r="ALW56" s="13"/>
      <c r="ALX56" s="13"/>
      <c r="ALY56" s="13"/>
      <c r="ALZ56" s="13"/>
      <c r="AMA56" s="13"/>
      <c r="AMB56" s="13"/>
      <c r="AMC56" s="13"/>
      <c r="AMD56" s="13"/>
      <c r="AME56" s="13"/>
      <c r="AMF56" s="13"/>
      <c r="AMG56" s="13"/>
      <c r="AMH56" s="13"/>
      <c r="AMI56" s="13"/>
      <c r="AMJ56" s="13"/>
      <c r="AMK56" s="13"/>
    </row>
    <row r="57" spans="1:1025" ht="15.75">
      <c r="A57" s="303" t="s">
        <v>79</v>
      </c>
      <c r="B57" s="303"/>
      <c r="C57" s="303"/>
      <c r="D57" s="303"/>
      <c r="E57" s="303"/>
      <c r="F57" s="303"/>
      <c r="G57" s="303"/>
      <c r="H57" s="31"/>
    </row>
    <row r="58" spans="1:1025">
      <c r="A58" s="43" t="s">
        <v>37</v>
      </c>
      <c r="B58" s="319" t="s">
        <v>361</v>
      </c>
      <c r="C58" s="319"/>
      <c r="D58" s="319"/>
      <c r="E58" s="319"/>
      <c r="F58" s="319"/>
      <c r="G58" s="167" t="s">
        <v>18</v>
      </c>
      <c r="H58" s="3"/>
    </row>
    <row r="59" spans="1:1025" s="19" customFormat="1" ht="19.5" customHeight="1">
      <c r="A59" s="169" t="s">
        <v>8</v>
      </c>
      <c r="B59" s="282" t="s">
        <v>291</v>
      </c>
      <c r="C59" s="282"/>
      <c r="D59" s="282"/>
      <c r="E59" s="282"/>
      <c r="F59" s="282"/>
      <c r="G59" s="199">
        <f>ROUND(G48/12,2)</f>
        <v>270.43</v>
      </c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8"/>
      <c r="IF59" s="18"/>
      <c r="IG59" s="18"/>
      <c r="IH59" s="18"/>
      <c r="II59" s="18"/>
      <c r="IJ59" s="18"/>
      <c r="IK59" s="18"/>
      <c r="IL59" s="18"/>
      <c r="IM59" s="18"/>
      <c r="IN59" s="18"/>
      <c r="IO59" s="18"/>
      <c r="IP59" s="18"/>
      <c r="IQ59" s="18"/>
      <c r="IR59" s="18"/>
      <c r="IS59" s="18"/>
      <c r="IT59" s="18"/>
      <c r="IU59" s="18"/>
      <c r="IV59" s="18"/>
      <c r="IW59" s="18"/>
      <c r="IX59" s="18"/>
      <c r="IY59" s="18"/>
      <c r="IZ59" s="18"/>
      <c r="JA59" s="18"/>
      <c r="JB59" s="18"/>
      <c r="JC59" s="18"/>
      <c r="JD59" s="18"/>
      <c r="JE59" s="18"/>
      <c r="JF59" s="18"/>
      <c r="JG59" s="18"/>
      <c r="JH59" s="18"/>
      <c r="JI59" s="18"/>
      <c r="JJ59" s="18"/>
      <c r="JK59" s="18"/>
      <c r="JL59" s="18"/>
      <c r="JM59" s="18"/>
      <c r="JN59" s="18"/>
      <c r="JO59" s="18"/>
      <c r="JP59" s="18"/>
      <c r="JQ59" s="18"/>
      <c r="JR59" s="18"/>
      <c r="JS59" s="18"/>
      <c r="JT59" s="18"/>
      <c r="JU59" s="18"/>
      <c r="JV59" s="18"/>
      <c r="JW59" s="18"/>
      <c r="JX59" s="18"/>
      <c r="JY59" s="18"/>
      <c r="JZ59" s="18"/>
      <c r="KA59" s="18"/>
      <c r="KB59" s="18"/>
      <c r="KC59" s="18"/>
      <c r="KD59" s="18"/>
      <c r="KE59" s="18"/>
      <c r="KF59" s="18"/>
      <c r="KG59" s="18"/>
      <c r="KH59" s="18"/>
      <c r="KI59" s="18"/>
      <c r="KJ59" s="18"/>
      <c r="KK59" s="18"/>
      <c r="KL59" s="18"/>
      <c r="KM59" s="18"/>
      <c r="KN59" s="18"/>
      <c r="KO59" s="18"/>
      <c r="KP59" s="18"/>
      <c r="KQ59" s="18"/>
      <c r="KR59" s="18"/>
      <c r="KS59" s="18"/>
      <c r="KT59" s="18"/>
      <c r="KU59" s="18"/>
      <c r="KV59" s="18"/>
      <c r="KW59" s="18"/>
      <c r="KX59" s="18"/>
      <c r="KY59" s="18"/>
      <c r="KZ59" s="18"/>
      <c r="LA59" s="18"/>
      <c r="LB59" s="18"/>
      <c r="LC59" s="18"/>
      <c r="LD59" s="18"/>
      <c r="LE59" s="18"/>
      <c r="LF59" s="18"/>
      <c r="LG59" s="18"/>
      <c r="LH59" s="18"/>
      <c r="LI59" s="18"/>
      <c r="LJ59" s="18"/>
      <c r="LK59" s="18"/>
      <c r="LL59" s="18"/>
      <c r="LM59" s="18"/>
      <c r="LN59" s="18"/>
      <c r="LO59" s="18"/>
      <c r="LP59" s="18"/>
      <c r="LQ59" s="18"/>
      <c r="LR59" s="18"/>
      <c r="LS59" s="18"/>
      <c r="LT59" s="18"/>
      <c r="LU59" s="18"/>
      <c r="LV59" s="18"/>
      <c r="LW59" s="18"/>
      <c r="LX59" s="18"/>
      <c r="LY59" s="18"/>
      <c r="LZ59" s="18"/>
      <c r="MA59" s="18"/>
      <c r="MB59" s="18"/>
      <c r="MC59" s="18"/>
      <c r="MD59" s="18"/>
      <c r="ME59" s="18"/>
      <c r="MF59" s="18"/>
      <c r="MG59" s="18"/>
      <c r="MH59" s="18"/>
      <c r="MI59" s="18"/>
      <c r="MJ59" s="18"/>
      <c r="MK59" s="18"/>
      <c r="ML59" s="18"/>
      <c r="MM59" s="18"/>
      <c r="MN59" s="18"/>
      <c r="MO59" s="18"/>
      <c r="MP59" s="18"/>
      <c r="MQ59" s="18"/>
      <c r="MR59" s="18"/>
      <c r="MS59" s="18"/>
      <c r="MT59" s="18"/>
      <c r="MU59" s="18"/>
      <c r="MV59" s="18"/>
      <c r="MW59" s="18"/>
      <c r="MX59" s="18"/>
      <c r="MY59" s="18"/>
      <c r="MZ59" s="18"/>
      <c r="NA59" s="18"/>
      <c r="NB59" s="18"/>
      <c r="NC59" s="18"/>
      <c r="ND59" s="18"/>
      <c r="NE59" s="18"/>
      <c r="NF59" s="18"/>
      <c r="NG59" s="18"/>
      <c r="NH59" s="18"/>
      <c r="NI59" s="18"/>
      <c r="NJ59" s="18"/>
      <c r="NK59" s="18"/>
      <c r="NL59" s="18"/>
      <c r="NM59" s="18"/>
      <c r="NN59" s="18"/>
      <c r="NO59" s="18"/>
      <c r="NP59" s="18"/>
      <c r="NQ59" s="18"/>
      <c r="NR59" s="18"/>
      <c r="NS59" s="18"/>
      <c r="NT59" s="18"/>
      <c r="NU59" s="18"/>
      <c r="NV59" s="18"/>
      <c r="NW59" s="18"/>
      <c r="NX59" s="18"/>
      <c r="NY59" s="18"/>
      <c r="NZ59" s="18"/>
      <c r="OA59" s="18"/>
      <c r="OB59" s="18"/>
      <c r="OC59" s="18"/>
      <c r="OD59" s="18"/>
      <c r="OE59" s="18"/>
      <c r="OF59" s="18"/>
      <c r="OG59" s="18"/>
      <c r="OH59" s="18"/>
      <c r="OI59" s="18"/>
      <c r="OJ59" s="18"/>
      <c r="OK59" s="18"/>
      <c r="OL59" s="18"/>
      <c r="OM59" s="18"/>
      <c r="ON59" s="18"/>
      <c r="OO59" s="18"/>
      <c r="OP59" s="18"/>
      <c r="OQ59" s="18"/>
      <c r="OR59" s="18"/>
      <c r="OS59" s="18"/>
      <c r="OT59" s="18"/>
      <c r="OU59" s="18"/>
      <c r="OV59" s="18"/>
      <c r="OW59" s="18"/>
      <c r="OX59" s="18"/>
      <c r="OY59" s="18"/>
      <c r="OZ59" s="18"/>
      <c r="PA59" s="18"/>
      <c r="PB59" s="18"/>
      <c r="PC59" s="18"/>
      <c r="PD59" s="18"/>
      <c r="PE59" s="18"/>
      <c r="PF59" s="18"/>
      <c r="PG59" s="18"/>
      <c r="PH59" s="18"/>
      <c r="PI59" s="18"/>
      <c r="PJ59" s="18"/>
      <c r="PK59" s="18"/>
      <c r="PL59" s="18"/>
      <c r="PM59" s="18"/>
      <c r="PN59" s="18"/>
      <c r="PO59" s="18"/>
      <c r="PP59" s="18"/>
      <c r="PQ59" s="18"/>
      <c r="PR59" s="18"/>
      <c r="PS59" s="18"/>
      <c r="PT59" s="18"/>
      <c r="PU59" s="18"/>
      <c r="PV59" s="18"/>
      <c r="PW59" s="18"/>
      <c r="PX59" s="18"/>
      <c r="PY59" s="18"/>
      <c r="PZ59" s="18"/>
      <c r="QA59" s="18"/>
      <c r="QB59" s="18"/>
      <c r="QC59" s="18"/>
      <c r="QD59" s="18"/>
      <c r="QE59" s="18"/>
      <c r="QF59" s="18"/>
      <c r="QG59" s="18"/>
      <c r="QH59" s="18"/>
      <c r="QI59" s="18"/>
      <c r="QJ59" s="18"/>
      <c r="QK59" s="18"/>
      <c r="QL59" s="18"/>
      <c r="QM59" s="18"/>
      <c r="QN59" s="18"/>
      <c r="QO59" s="18"/>
      <c r="QP59" s="18"/>
      <c r="QQ59" s="18"/>
      <c r="QR59" s="18"/>
      <c r="QS59" s="18"/>
      <c r="QT59" s="18"/>
      <c r="QU59" s="18"/>
      <c r="QV59" s="18"/>
      <c r="QW59" s="18"/>
      <c r="QX59" s="18"/>
      <c r="QY59" s="18"/>
      <c r="QZ59" s="18"/>
      <c r="RA59" s="18"/>
      <c r="RB59" s="18"/>
      <c r="RC59" s="18"/>
      <c r="RD59" s="18"/>
      <c r="RE59" s="18"/>
      <c r="RF59" s="18"/>
      <c r="RG59" s="18"/>
      <c r="RH59" s="18"/>
      <c r="RI59" s="18"/>
      <c r="RJ59" s="18"/>
      <c r="RK59" s="18"/>
      <c r="RL59" s="18"/>
      <c r="RM59" s="18"/>
      <c r="RN59" s="18"/>
      <c r="RO59" s="18"/>
      <c r="RP59" s="18"/>
      <c r="RQ59" s="18"/>
      <c r="RR59" s="18"/>
      <c r="RS59" s="18"/>
      <c r="RT59" s="18"/>
      <c r="RU59" s="18"/>
      <c r="RV59" s="18"/>
      <c r="RW59" s="18"/>
      <c r="RX59" s="18"/>
      <c r="RY59" s="18"/>
      <c r="RZ59" s="18"/>
      <c r="SA59" s="18"/>
      <c r="SB59" s="18"/>
      <c r="SC59" s="18"/>
      <c r="SD59" s="18"/>
      <c r="SE59" s="18"/>
      <c r="SF59" s="18"/>
      <c r="SG59" s="18"/>
      <c r="SH59" s="18"/>
      <c r="SI59" s="18"/>
      <c r="SJ59" s="18"/>
      <c r="SK59" s="18"/>
      <c r="SL59" s="18"/>
      <c r="SM59" s="18"/>
      <c r="SN59" s="18"/>
      <c r="SO59" s="18"/>
      <c r="SP59" s="18"/>
      <c r="SQ59" s="18"/>
      <c r="SR59" s="18"/>
      <c r="SS59" s="18"/>
      <c r="ST59" s="18"/>
      <c r="SU59" s="18"/>
      <c r="SV59" s="18"/>
      <c r="SW59" s="18"/>
      <c r="SX59" s="18"/>
      <c r="SY59" s="18"/>
      <c r="SZ59" s="18"/>
      <c r="TA59" s="18"/>
      <c r="TB59" s="18"/>
      <c r="TC59" s="18"/>
      <c r="TD59" s="18"/>
      <c r="TE59" s="18"/>
      <c r="TF59" s="18"/>
      <c r="TG59" s="18"/>
      <c r="TH59" s="18"/>
      <c r="TI59" s="18"/>
      <c r="TJ59" s="18"/>
      <c r="TK59" s="18"/>
      <c r="TL59" s="18"/>
      <c r="TM59" s="18"/>
      <c r="TN59" s="18"/>
      <c r="TO59" s="18"/>
      <c r="TP59" s="18"/>
      <c r="TQ59" s="18"/>
      <c r="TR59" s="18"/>
      <c r="TS59" s="18"/>
      <c r="TT59" s="18"/>
      <c r="TU59" s="18"/>
      <c r="TV59" s="18"/>
      <c r="TW59" s="18"/>
      <c r="TX59" s="18"/>
      <c r="TY59" s="18"/>
      <c r="TZ59" s="18"/>
      <c r="UA59" s="18"/>
      <c r="UB59" s="18"/>
      <c r="UC59" s="18"/>
      <c r="UD59" s="18"/>
      <c r="UE59" s="18"/>
      <c r="UF59" s="18"/>
      <c r="UG59" s="18"/>
      <c r="UH59" s="18"/>
      <c r="UI59" s="18"/>
      <c r="UJ59" s="18"/>
      <c r="UK59" s="18"/>
      <c r="UL59" s="18"/>
      <c r="UM59" s="18"/>
      <c r="UN59" s="18"/>
      <c r="UO59" s="18"/>
      <c r="UP59" s="18"/>
      <c r="UQ59" s="18"/>
      <c r="UR59" s="18"/>
      <c r="US59" s="18"/>
      <c r="UT59" s="18"/>
      <c r="UU59" s="18"/>
      <c r="UV59" s="18"/>
      <c r="UW59" s="18"/>
      <c r="UX59" s="18"/>
      <c r="UY59" s="18"/>
      <c r="UZ59" s="18"/>
      <c r="VA59" s="18"/>
      <c r="VB59" s="18"/>
      <c r="VC59" s="18"/>
      <c r="VD59" s="18"/>
      <c r="VE59" s="18"/>
      <c r="VF59" s="18"/>
      <c r="VG59" s="18"/>
      <c r="VH59" s="18"/>
      <c r="VI59" s="18"/>
      <c r="VJ59" s="18"/>
      <c r="VK59" s="18"/>
      <c r="VL59" s="18"/>
      <c r="VM59" s="18"/>
      <c r="VN59" s="18"/>
      <c r="VO59" s="18"/>
      <c r="VP59" s="18"/>
      <c r="VQ59" s="18"/>
      <c r="VR59" s="18"/>
      <c r="VS59" s="18"/>
      <c r="VT59" s="18"/>
      <c r="VU59" s="18"/>
      <c r="VV59" s="18"/>
      <c r="VW59" s="18"/>
      <c r="VX59" s="18"/>
      <c r="VY59" s="18"/>
      <c r="VZ59" s="18"/>
      <c r="WA59" s="18"/>
      <c r="WB59" s="18"/>
      <c r="WC59" s="18"/>
      <c r="WD59" s="18"/>
      <c r="WE59" s="18"/>
      <c r="WF59" s="18"/>
      <c r="WG59" s="18"/>
      <c r="WH59" s="18"/>
      <c r="WI59" s="18"/>
      <c r="WJ59" s="18"/>
      <c r="WK59" s="18"/>
      <c r="WL59" s="18"/>
      <c r="WM59" s="18"/>
      <c r="WN59" s="18"/>
      <c r="WO59" s="18"/>
      <c r="WP59" s="18"/>
      <c r="WQ59" s="18"/>
      <c r="WR59" s="18"/>
      <c r="WS59" s="18"/>
      <c r="WT59" s="18"/>
      <c r="WU59" s="18"/>
      <c r="WV59" s="18"/>
      <c r="WW59" s="18"/>
      <c r="WX59" s="18"/>
      <c r="WY59" s="18"/>
      <c r="WZ59" s="18"/>
      <c r="XA59" s="18"/>
      <c r="XB59" s="18"/>
      <c r="XC59" s="18"/>
      <c r="XD59" s="18"/>
      <c r="XE59" s="18"/>
      <c r="XF59" s="18"/>
      <c r="XG59" s="18"/>
      <c r="XH59" s="18"/>
      <c r="XI59" s="18"/>
      <c r="XJ59" s="18"/>
      <c r="XK59" s="18"/>
      <c r="XL59" s="18"/>
      <c r="XM59" s="18"/>
      <c r="XN59" s="18"/>
      <c r="XO59" s="18"/>
      <c r="XP59" s="18"/>
      <c r="XQ59" s="18"/>
      <c r="XR59" s="18"/>
      <c r="XS59" s="18"/>
      <c r="XT59" s="18"/>
      <c r="XU59" s="18"/>
      <c r="XV59" s="18"/>
      <c r="XW59" s="18"/>
      <c r="XX59" s="18"/>
      <c r="XY59" s="18"/>
      <c r="XZ59" s="18"/>
      <c r="YA59" s="18"/>
      <c r="YB59" s="18"/>
      <c r="YC59" s="18"/>
      <c r="YD59" s="18"/>
      <c r="YE59" s="18"/>
      <c r="YF59" s="18"/>
      <c r="YG59" s="18"/>
      <c r="YH59" s="18"/>
      <c r="YI59" s="18"/>
      <c r="YJ59" s="18"/>
      <c r="YK59" s="18"/>
      <c r="YL59" s="18"/>
      <c r="YM59" s="18"/>
      <c r="YN59" s="18"/>
      <c r="YO59" s="18"/>
      <c r="YP59" s="18"/>
      <c r="YQ59" s="18"/>
      <c r="YR59" s="18"/>
      <c r="YS59" s="18"/>
      <c r="YT59" s="18"/>
      <c r="YU59" s="18"/>
      <c r="YV59" s="18"/>
      <c r="YW59" s="18"/>
      <c r="YX59" s="18"/>
      <c r="YY59" s="18"/>
      <c r="YZ59" s="18"/>
      <c r="ZA59" s="18"/>
      <c r="ZB59" s="18"/>
      <c r="ZC59" s="18"/>
      <c r="ZD59" s="18"/>
      <c r="ZE59" s="18"/>
      <c r="ZF59" s="18"/>
      <c r="ZG59" s="18"/>
      <c r="ZH59" s="18"/>
      <c r="ZI59" s="18"/>
      <c r="ZJ59" s="18"/>
      <c r="ZK59" s="18"/>
      <c r="ZL59" s="18"/>
      <c r="ZM59" s="18"/>
      <c r="ZN59" s="18"/>
      <c r="ZO59" s="18"/>
      <c r="ZP59" s="18"/>
      <c r="ZQ59" s="18"/>
      <c r="ZR59" s="18"/>
      <c r="ZS59" s="18"/>
      <c r="ZT59" s="18"/>
      <c r="ZU59" s="18"/>
      <c r="ZV59" s="18"/>
      <c r="ZW59" s="18"/>
      <c r="ZX59" s="18"/>
      <c r="ZY59" s="18"/>
      <c r="ZZ59" s="18"/>
      <c r="AAA59" s="18"/>
      <c r="AAB59" s="18"/>
      <c r="AAC59" s="18"/>
      <c r="AAD59" s="18"/>
      <c r="AAE59" s="18"/>
      <c r="AAF59" s="18"/>
      <c r="AAG59" s="18"/>
      <c r="AAH59" s="18"/>
      <c r="AAI59" s="18"/>
      <c r="AAJ59" s="18"/>
      <c r="AAK59" s="18"/>
      <c r="AAL59" s="18"/>
      <c r="AAM59" s="18"/>
      <c r="AAN59" s="18"/>
      <c r="AAO59" s="18"/>
      <c r="AAP59" s="18"/>
      <c r="AAQ59" s="18"/>
      <c r="AAR59" s="18"/>
      <c r="AAS59" s="18"/>
      <c r="AAT59" s="18"/>
      <c r="AAU59" s="18"/>
      <c r="AAV59" s="18"/>
      <c r="AAW59" s="18"/>
      <c r="AAX59" s="18"/>
      <c r="AAY59" s="18"/>
      <c r="AAZ59" s="18"/>
      <c r="ABA59" s="18"/>
      <c r="ABB59" s="18"/>
      <c r="ABC59" s="18"/>
      <c r="ABD59" s="18"/>
      <c r="ABE59" s="18"/>
      <c r="ABF59" s="18"/>
      <c r="ABG59" s="18"/>
      <c r="ABH59" s="18"/>
      <c r="ABI59" s="18"/>
      <c r="ABJ59" s="18"/>
      <c r="ABK59" s="18"/>
      <c r="ABL59" s="18"/>
      <c r="ABM59" s="18"/>
      <c r="ABN59" s="18"/>
      <c r="ABO59" s="18"/>
      <c r="ABP59" s="18"/>
      <c r="ABQ59" s="18"/>
      <c r="ABR59" s="18"/>
      <c r="ABS59" s="18"/>
      <c r="ABT59" s="18"/>
      <c r="ABU59" s="18"/>
      <c r="ABV59" s="18"/>
      <c r="ABW59" s="18"/>
      <c r="ABX59" s="18"/>
      <c r="ABY59" s="18"/>
      <c r="ABZ59" s="18"/>
      <c r="ACA59" s="18"/>
      <c r="ACB59" s="18"/>
      <c r="ACC59" s="18"/>
      <c r="ACD59" s="18"/>
      <c r="ACE59" s="18"/>
      <c r="ACF59" s="18"/>
      <c r="ACG59" s="18"/>
      <c r="ACH59" s="18"/>
      <c r="ACI59" s="18"/>
      <c r="ACJ59" s="18"/>
      <c r="ACK59" s="18"/>
      <c r="ACL59" s="18"/>
      <c r="ACM59" s="18"/>
      <c r="ACN59" s="18"/>
      <c r="ACO59" s="18"/>
      <c r="ACP59" s="18"/>
      <c r="ACQ59" s="18"/>
      <c r="ACR59" s="18"/>
      <c r="ACS59" s="18"/>
      <c r="ACT59" s="18"/>
      <c r="ACU59" s="18"/>
      <c r="ACV59" s="18"/>
      <c r="ACW59" s="18"/>
      <c r="ACX59" s="18"/>
      <c r="ACY59" s="18"/>
      <c r="ACZ59" s="18"/>
      <c r="ADA59" s="18"/>
      <c r="ADB59" s="18"/>
      <c r="ADC59" s="18"/>
      <c r="ADD59" s="18"/>
      <c r="ADE59" s="18"/>
      <c r="ADF59" s="18"/>
      <c r="ADG59" s="18"/>
      <c r="ADH59" s="18"/>
      <c r="ADI59" s="18"/>
      <c r="ADJ59" s="18"/>
      <c r="ADK59" s="18"/>
      <c r="ADL59" s="18"/>
      <c r="ADM59" s="18"/>
      <c r="ADN59" s="18"/>
      <c r="ADO59" s="18"/>
      <c r="ADP59" s="18"/>
      <c r="ADQ59" s="18"/>
      <c r="ADR59" s="18"/>
      <c r="ADS59" s="18"/>
      <c r="ADT59" s="18"/>
      <c r="ADU59" s="18"/>
      <c r="ADV59" s="18"/>
      <c r="ADW59" s="18"/>
      <c r="ADX59" s="18"/>
      <c r="ADY59" s="18"/>
      <c r="ADZ59" s="18"/>
      <c r="AEA59" s="18"/>
      <c r="AEB59" s="18"/>
      <c r="AEC59" s="18"/>
      <c r="AED59" s="18"/>
      <c r="AEE59" s="18"/>
      <c r="AEF59" s="18"/>
      <c r="AEG59" s="18"/>
      <c r="AEH59" s="18"/>
      <c r="AEI59" s="18"/>
      <c r="AEJ59" s="18"/>
      <c r="AEK59" s="18"/>
      <c r="AEL59" s="18"/>
      <c r="AEM59" s="18"/>
      <c r="AEN59" s="18"/>
      <c r="AEO59" s="18"/>
      <c r="AEP59" s="18"/>
      <c r="AEQ59" s="18"/>
      <c r="AER59" s="18"/>
      <c r="AES59" s="18"/>
      <c r="AET59" s="18"/>
      <c r="AEU59" s="18"/>
      <c r="AEV59" s="18"/>
      <c r="AEW59" s="18"/>
      <c r="AEX59" s="18"/>
      <c r="AEY59" s="18"/>
      <c r="AEZ59" s="18"/>
      <c r="AFA59" s="18"/>
      <c r="AFB59" s="18"/>
      <c r="AFC59" s="18"/>
      <c r="AFD59" s="18"/>
      <c r="AFE59" s="18"/>
      <c r="AFF59" s="18"/>
      <c r="AFG59" s="18"/>
      <c r="AFH59" s="18"/>
      <c r="AFI59" s="18"/>
      <c r="AFJ59" s="18"/>
      <c r="AFK59" s="18"/>
      <c r="AFL59" s="18"/>
      <c r="AFM59" s="18"/>
      <c r="AFN59" s="18"/>
      <c r="AFO59" s="18"/>
      <c r="AFP59" s="18"/>
      <c r="AFQ59" s="18"/>
      <c r="AFR59" s="18"/>
      <c r="AFS59" s="18"/>
      <c r="AFT59" s="18"/>
      <c r="AFU59" s="18"/>
      <c r="AFV59" s="18"/>
      <c r="AFW59" s="18"/>
      <c r="AFX59" s="18"/>
      <c r="AFY59" s="18"/>
      <c r="AFZ59" s="18"/>
      <c r="AGA59" s="18"/>
      <c r="AGB59" s="18"/>
      <c r="AGC59" s="18"/>
      <c r="AGD59" s="18"/>
      <c r="AGE59" s="18"/>
      <c r="AGF59" s="18"/>
      <c r="AGG59" s="18"/>
      <c r="AGH59" s="18"/>
      <c r="AGI59" s="18"/>
      <c r="AGJ59" s="18"/>
      <c r="AGK59" s="18"/>
      <c r="AGL59" s="18"/>
      <c r="AGM59" s="18"/>
      <c r="AGN59" s="18"/>
      <c r="AGO59" s="18"/>
      <c r="AGP59" s="18"/>
      <c r="AGQ59" s="18"/>
      <c r="AGR59" s="18"/>
      <c r="AGS59" s="18"/>
      <c r="AGT59" s="18"/>
      <c r="AGU59" s="18"/>
      <c r="AGV59" s="18"/>
      <c r="AGW59" s="18"/>
      <c r="AGX59" s="18"/>
      <c r="AGY59" s="18"/>
      <c r="AGZ59" s="18"/>
      <c r="AHA59" s="18"/>
      <c r="AHB59" s="18"/>
      <c r="AHC59" s="18"/>
      <c r="AHD59" s="18"/>
      <c r="AHE59" s="18"/>
      <c r="AHF59" s="18"/>
      <c r="AHG59" s="18"/>
      <c r="AHH59" s="18"/>
      <c r="AHI59" s="18"/>
      <c r="AHJ59" s="18"/>
      <c r="AHK59" s="18"/>
      <c r="AHL59" s="18"/>
      <c r="AHM59" s="18"/>
      <c r="AHN59" s="18"/>
      <c r="AHO59" s="18"/>
      <c r="AHP59" s="18"/>
      <c r="AHQ59" s="18"/>
      <c r="AHR59" s="18"/>
      <c r="AHS59" s="18"/>
      <c r="AHT59" s="18"/>
      <c r="AHU59" s="18"/>
      <c r="AHV59" s="18"/>
      <c r="AHW59" s="18"/>
      <c r="AHX59" s="18"/>
      <c r="AHY59" s="18"/>
      <c r="AHZ59" s="18"/>
      <c r="AIA59" s="18"/>
      <c r="AIB59" s="18"/>
      <c r="AIC59" s="18"/>
      <c r="AID59" s="18"/>
      <c r="AIE59" s="18"/>
      <c r="AIF59" s="18"/>
      <c r="AIG59" s="18"/>
      <c r="AIH59" s="18"/>
      <c r="AII59" s="18"/>
      <c r="AIJ59" s="18"/>
      <c r="AIK59" s="18"/>
      <c r="AIL59" s="18"/>
      <c r="AIM59" s="18"/>
      <c r="AIN59" s="18"/>
      <c r="AIO59" s="18"/>
      <c r="AIP59" s="18"/>
      <c r="AIQ59" s="18"/>
      <c r="AIR59" s="18"/>
      <c r="AIS59" s="18"/>
      <c r="AIT59" s="18"/>
      <c r="AIU59" s="18"/>
      <c r="AIV59" s="18"/>
      <c r="AIW59" s="18"/>
      <c r="AIX59" s="18"/>
      <c r="AIY59" s="18"/>
      <c r="AIZ59" s="18"/>
      <c r="AJA59" s="18"/>
      <c r="AJB59" s="18"/>
      <c r="AJC59" s="18"/>
      <c r="AJD59" s="18"/>
      <c r="AJE59" s="18"/>
      <c r="AJF59" s="18"/>
      <c r="AJG59" s="18"/>
      <c r="AJH59" s="18"/>
      <c r="AJI59" s="18"/>
      <c r="AJJ59" s="18"/>
      <c r="AJK59" s="18"/>
      <c r="AJL59" s="18"/>
      <c r="AJM59" s="18"/>
      <c r="AJN59" s="18"/>
      <c r="AJO59" s="18"/>
      <c r="AJP59" s="18"/>
      <c r="AJQ59" s="18"/>
      <c r="AJR59" s="18"/>
      <c r="AJS59" s="18"/>
      <c r="AJT59" s="18"/>
      <c r="AJU59" s="18"/>
      <c r="AJV59" s="18"/>
      <c r="AJW59" s="18"/>
      <c r="AJX59" s="18"/>
      <c r="AJY59" s="18"/>
      <c r="AJZ59" s="18"/>
      <c r="AKA59" s="18"/>
      <c r="AKB59" s="18"/>
      <c r="AKC59" s="18"/>
      <c r="AKD59" s="18"/>
      <c r="AKE59" s="18"/>
      <c r="AKF59" s="18"/>
      <c r="AKG59" s="18"/>
      <c r="AKH59" s="18"/>
      <c r="AKI59" s="18"/>
      <c r="AKJ59" s="18"/>
      <c r="AKK59" s="18"/>
      <c r="AKL59" s="18"/>
      <c r="AKM59" s="18"/>
      <c r="AKN59" s="18"/>
      <c r="AKO59" s="18"/>
      <c r="AKP59" s="18"/>
      <c r="AKQ59" s="18"/>
      <c r="AKR59" s="18"/>
      <c r="AKS59" s="18"/>
      <c r="AKT59" s="18"/>
      <c r="AKU59" s="18"/>
      <c r="AKV59" s="18"/>
      <c r="AKW59" s="18"/>
      <c r="AKX59" s="18"/>
      <c r="AKY59" s="18"/>
      <c r="AKZ59" s="18"/>
      <c r="ALA59" s="18"/>
      <c r="ALB59" s="18"/>
      <c r="ALC59" s="18"/>
      <c r="ALD59" s="18"/>
      <c r="ALE59" s="18"/>
      <c r="ALF59" s="18"/>
      <c r="ALG59" s="18"/>
      <c r="ALH59" s="18"/>
      <c r="ALI59" s="18"/>
      <c r="ALJ59" s="18"/>
      <c r="ALK59" s="18"/>
      <c r="ALL59" s="18"/>
      <c r="ALM59" s="18"/>
      <c r="ALN59" s="18"/>
      <c r="ALO59" s="18"/>
      <c r="ALP59" s="18"/>
      <c r="ALQ59" s="18"/>
      <c r="ALR59" s="18"/>
      <c r="ALS59" s="18"/>
      <c r="ALT59" s="18"/>
      <c r="ALU59" s="18"/>
      <c r="ALV59" s="18"/>
      <c r="ALW59" s="18"/>
      <c r="ALX59" s="18"/>
      <c r="ALY59" s="18"/>
      <c r="ALZ59" s="18"/>
      <c r="AMA59" s="18"/>
      <c r="AMB59" s="18"/>
      <c r="AMC59" s="18"/>
      <c r="AMD59" s="18"/>
      <c r="AME59" s="18"/>
      <c r="AMF59" s="18"/>
      <c r="AMG59" s="18"/>
      <c r="AMH59" s="18"/>
      <c r="AMI59" s="18"/>
      <c r="AMJ59" s="18"/>
      <c r="AMK59" s="18"/>
    </row>
    <row r="60" spans="1:1025" s="19" customFormat="1" ht="19.5" customHeight="1">
      <c r="A60" s="169" t="s">
        <v>10</v>
      </c>
      <c r="B60" s="282" t="s">
        <v>360</v>
      </c>
      <c r="C60" s="282"/>
      <c r="D60" s="282"/>
      <c r="E60" s="282"/>
      <c r="F60" s="282"/>
      <c r="G60" s="199">
        <f>ROUND((G48/3)/12,2)</f>
        <v>90.14</v>
      </c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8"/>
      <c r="IW60" s="18"/>
      <c r="IX60" s="18"/>
      <c r="IY60" s="18"/>
      <c r="IZ60" s="18"/>
      <c r="JA60" s="18"/>
      <c r="JB60" s="18"/>
      <c r="JC60" s="18"/>
      <c r="JD60" s="18"/>
      <c r="JE60" s="18"/>
      <c r="JF60" s="18"/>
      <c r="JG60" s="18"/>
      <c r="JH60" s="18"/>
      <c r="JI60" s="18"/>
      <c r="JJ60" s="18"/>
      <c r="JK60" s="18"/>
      <c r="JL60" s="18"/>
      <c r="JM60" s="18"/>
      <c r="JN60" s="18"/>
      <c r="JO60" s="18"/>
      <c r="JP60" s="18"/>
      <c r="JQ60" s="18"/>
      <c r="JR60" s="18"/>
      <c r="JS60" s="18"/>
      <c r="JT60" s="18"/>
      <c r="JU60" s="18"/>
      <c r="JV60" s="18"/>
      <c r="JW60" s="18"/>
      <c r="JX60" s="18"/>
      <c r="JY60" s="18"/>
      <c r="JZ60" s="18"/>
      <c r="KA60" s="18"/>
      <c r="KB60" s="18"/>
      <c r="KC60" s="18"/>
      <c r="KD60" s="18"/>
      <c r="KE60" s="18"/>
      <c r="KF60" s="18"/>
      <c r="KG60" s="18"/>
      <c r="KH60" s="18"/>
      <c r="KI60" s="18"/>
      <c r="KJ60" s="18"/>
      <c r="KK60" s="18"/>
      <c r="KL60" s="18"/>
      <c r="KM60" s="18"/>
      <c r="KN60" s="18"/>
      <c r="KO60" s="18"/>
      <c r="KP60" s="18"/>
      <c r="KQ60" s="18"/>
      <c r="KR60" s="18"/>
      <c r="KS60" s="18"/>
      <c r="KT60" s="18"/>
      <c r="KU60" s="18"/>
      <c r="KV60" s="18"/>
      <c r="KW60" s="18"/>
      <c r="KX60" s="18"/>
      <c r="KY60" s="18"/>
      <c r="KZ60" s="18"/>
      <c r="LA60" s="18"/>
      <c r="LB60" s="18"/>
      <c r="LC60" s="18"/>
      <c r="LD60" s="18"/>
      <c r="LE60" s="18"/>
      <c r="LF60" s="18"/>
      <c r="LG60" s="18"/>
      <c r="LH60" s="18"/>
      <c r="LI60" s="18"/>
      <c r="LJ60" s="18"/>
      <c r="LK60" s="18"/>
      <c r="LL60" s="18"/>
      <c r="LM60" s="18"/>
      <c r="LN60" s="18"/>
      <c r="LO60" s="18"/>
      <c r="LP60" s="18"/>
      <c r="LQ60" s="18"/>
      <c r="LR60" s="18"/>
      <c r="LS60" s="18"/>
      <c r="LT60" s="18"/>
      <c r="LU60" s="18"/>
      <c r="LV60" s="18"/>
      <c r="LW60" s="18"/>
      <c r="LX60" s="18"/>
      <c r="LY60" s="18"/>
      <c r="LZ60" s="18"/>
      <c r="MA60" s="18"/>
      <c r="MB60" s="18"/>
      <c r="MC60" s="18"/>
      <c r="MD60" s="18"/>
      <c r="ME60" s="18"/>
      <c r="MF60" s="18"/>
      <c r="MG60" s="18"/>
      <c r="MH60" s="18"/>
      <c r="MI60" s="18"/>
      <c r="MJ60" s="18"/>
      <c r="MK60" s="18"/>
      <c r="ML60" s="18"/>
      <c r="MM60" s="18"/>
      <c r="MN60" s="18"/>
      <c r="MO60" s="18"/>
      <c r="MP60" s="18"/>
      <c r="MQ60" s="18"/>
      <c r="MR60" s="18"/>
      <c r="MS60" s="18"/>
      <c r="MT60" s="18"/>
      <c r="MU60" s="18"/>
      <c r="MV60" s="18"/>
      <c r="MW60" s="18"/>
      <c r="MX60" s="18"/>
      <c r="MY60" s="18"/>
      <c r="MZ60" s="18"/>
      <c r="NA60" s="18"/>
      <c r="NB60" s="18"/>
      <c r="NC60" s="18"/>
      <c r="ND60" s="18"/>
      <c r="NE60" s="18"/>
      <c r="NF60" s="18"/>
      <c r="NG60" s="18"/>
      <c r="NH60" s="18"/>
      <c r="NI60" s="18"/>
      <c r="NJ60" s="18"/>
      <c r="NK60" s="18"/>
      <c r="NL60" s="18"/>
      <c r="NM60" s="18"/>
      <c r="NN60" s="18"/>
      <c r="NO60" s="18"/>
      <c r="NP60" s="18"/>
      <c r="NQ60" s="18"/>
      <c r="NR60" s="18"/>
      <c r="NS60" s="18"/>
      <c r="NT60" s="18"/>
      <c r="NU60" s="18"/>
      <c r="NV60" s="18"/>
      <c r="NW60" s="18"/>
      <c r="NX60" s="18"/>
      <c r="NY60" s="18"/>
      <c r="NZ60" s="18"/>
      <c r="OA60" s="18"/>
      <c r="OB60" s="18"/>
      <c r="OC60" s="18"/>
      <c r="OD60" s="18"/>
      <c r="OE60" s="18"/>
      <c r="OF60" s="18"/>
      <c r="OG60" s="18"/>
      <c r="OH60" s="18"/>
      <c r="OI60" s="18"/>
      <c r="OJ60" s="18"/>
      <c r="OK60" s="18"/>
      <c r="OL60" s="18"/>
      <c r="OM60" s="18"/>
      <c r="ON60" s="18"/>
      <c r="OO60" s="18"/>
      <c r="OP60" s="18"/>
      <c r="OQ60" s="18"/>
      <c r="OR60" s="18"/>
      <c r="OS60" s="18"/>
      <c r="OT60" s="18"/>
      <c r="OU60" s="18"/>
      <c r="OV60" s="18"/>
      <c r="OW60" s="18"/>
      <c r="OX60" s="18"/>
      <c r="OY60" s="18"/>
      <c r="OZ60" s="18"/>
      <c r="PA60" s="18"/>
      <c r="PB60" s="18"/>
      <c r="PC60" s="18"/>
      <c r="PD60" s="18"/>
      <c r="PE60" s="18"/>
      <c r="PF60" s="18"/>
      <c r="PG60" s="18"/>
      <c r="PH60" s="18"/>
      <c r="PI60" s="18"/>
      <c r="PJ60" s="18"/>
      <c r="PK60" s="18"/>
      <c r="PL60" s="18"/>
      <c r="PM60" s="18"/>
      <c r="PN60" s="18"/>
      <c r="PO60" s="18"/>
      <c r="PP60" s="18"/>
      <c r="PQ60" s="18"/>
      <c r="PR60" s="18"/>
      <c r="PS60" s="18"/>
      <c r="PT60" s="18"/>
      <c r="PU60" s="18"/>
      <c r="PV60" s="18"/>
      <c r="PW60" s="18"/>
      <c r="PX60" s="18"/>
      <c r="PY60" s="18"/>
      <c r="PZ60" s="18"/>
      <c r="QA60" s="18"/>
      <c r="QB60" s="18"/>
      <c r="QC60" s="18"/>
      <c r="QD60" s="18"/>
      <c r="QE60" s="18"/>
      <c r="QF60" s="18"/>
      <c r="QG60" s="18"/>
      <c r="QH60" s="18"/>
      <c r="QI60" s="18"/>
      <c r="QJ60" s="18"/>
      <c r="QK60" s="18"/>
      <c r="QL60" s="18"/>
      <c r="QM60" s="18"/>
      <c r="QN60" s="18"/>
      <c r="QO60" s="18"/>
      <c r="QP60" s="18"/>
      <c r="QQ60" s="18"/>
      <c r="QR60" s="18"/>
      <c r="QS60" s="18"/>
      <c r="QT60" s="18"/>
      <c r="QU60" s="18"/>
      <c r="QV60" s="18"/>
      <c r="QW60" s="18"/>
      <c r="QX60" s="18"/>
      <c r="QY60" s="18"/>
      <c r="QZ60" s="18"/>
      <c r="RA60" s="18"/>
      <c r="RB60" s="18"/>
      <c r="RC60" s="18"/>
      <c r="RD60" s="18"/>
      <c r="RE60" s="18"/>
      <c r="RF60" s="18"/>
      <c r="RG60" s="18"/>
      <c r="RH60" s="18"/>
      <c r="RI60" s="18"/>
      <c r="RJ60" s="18"/>
      <c r="RK60" s="18"/>
      <c r="RL60" s="18"/>
      <c r="RM60" s="18"/>
      <c r="RN60" s="18"/>
      <c r="RO60" s="18"/>
      <c r="RP60" s="18"/>
      <c r="RQ60" s="18"/>
      <c r="RR60" s="18"/>
      <c r="RS60" s="18"/>
      <c r="RT60" s="18"/>
      <c r="RU60" s="18"/>
      <c r="RV60" s="18"/>
      <c r="RW60" s="18"/>
      <c r="RX60" s="18"/>
      <c r="RY60" s="18"/>
      <c r="RZ60" s="18"/>
      <c r="SA60" s="18"/>
      <c r="SB60" s="18"/>
      <c r="SC60" s="18"/>
      <c r="SD60" s="18"/>
      <c r="SE60" s="18"/>
      <c r="SF60" s="18"/>
      <c r="SG60" s="18"/>
      <c r="SH60" s="18"/>
      <c r="SI60" s="18"/>
      <c r="SJ60" s="18"/>
      <c r="SK60" s="18"/>
      <c r="SL60" s="18"/>
      <c r="SM60" s="18"/>
      <c r="SN60" s="18"/>
      <c r="SO60" s="18"/>
      <c r="SP60" s="18"/>
      <c r="SQ60" s="18"/>
      <c r="SR60" s="18"/>
      <c r="SS60" s="18"/>
      <c r="ST60" s="18"/>
      <c r="SU60" s="18"/>
      <c r="SV60" s="18"/>
      <c r="SW60" s="18"/>
      <c r="SX60" s="18"/>
      <c r="SY60" s="18"/>
      <c r="SZ60" s="18"/>
      <c r="TA60" s="18"/>
      <c r="TB60" s="18"/>
      <c r="TC60" s="18"/>
      <c r="TD60" s="18"/>
      <c r="TE60" s="18"/>
      <c r="TF60" s="18"/>
      <c r="TG60" s="18"/>
      <c r="TH60" s="18"/>
      <c r="TI60" s="18"/>
      <c r="TJ60" s="18"/>
      <c r="TK60" s="18"/>
      <c r="TL60" s="18"/>
      <c r="TM60" s="18"/>
      <c r="TN60" s="18"/>
      <c r="TO60" s="18"/>
      <c r="TP60" s="18"/>
      <c r="TQ60" s="18"/>
      <c r="TR60" s="18"/>
      <c r="TS60" s="18"/>
      <c r="TT60" s="18"/>
      <c r="TU60" s="18"/>
      <c r="TV60" s="18"/>
      <c r="TW60" s="18"/>
      <c r="TX60" s="18"/>
      <c r="TY60" s="18"/>
      <c r="TZ60" s="18"/>
      <c r="UA60" s="18"/>
      <c r="UB60" s="18"/>
      <c r="UC60" s="18"/>
      <c r="UD60" s="18"/>
      <c r="UE60" s="18"/>
      <c r="UF60" s="18"/>
      <c r="UG60" s="18"/>
      <c r="UH60" s="18"/>
      <c r="UI60" s="18"/>
      <c r="UJ60" s="18"/>
      <c r="UK60" s="18"/>
      <c r="UL60" s="18"/>
      <c r="UM60" s="18"/>
      <c r="UN60" s="18"/>
      <c r="UO60" s="18"/>
      <c r="UP60" s="18"/>
      <c r="UQ60" s="18"/>
      <c r="UR60" s="18"/>
      <c r="US60" s="18"/>
      <c r="UT60" s="18"/>
      <c r="UU60" s="18"/>
      <c r="UV60" s="18"/>
      <c r="UW60" s="18"/>
      <c r="UX60" s="18"/>
      <c r="UY60" s="18"/>
      <c r="UZ60" s="18"/>
      <c r="VA60" s="18"/>
      <c r="VB60" s="18"/>
      <c r="VC60" s="18"/>
      <c r="VD60" s="18"/>
      <c r="VE60" s="18"/>
      <c r="VF60" s="18"/>
      <c r="VG60" s="18"/>
      <c r="VH60" s="18"/>
      <c r="VI60" s="18"/>
      <c r="VJ60" s="18"/>
      <c r="VK60" s="18"/>
      <c r="VL60" s="18"/>
      <c r="VM60" s="18"/>
      <c r="VN60" s="18"/>
      <c r="VO60" s="18"/>
      <c r="VP60" s="18"/>
      <c r="VQ60" s="18"/>
      <c r="VR60" s="18"/>
      <c r="VS60" s="18"/>
      <c r="VT60" s="18"/>
      <c r="VU60" s="18"/>
      <c r="VV60" s="18"/>
      <c r="VW60" s="18"/>
      <c r="VX60" s="18"/>
      <c r="VY60" s="18"/>
      <c r="VZ60" s="18"/>
      <c r="WA60" s="18"/>
      <c r="WB60" s="18"/>
      <c r="WC60" s="18"/>
      <c r="WD60" s="18"/>
      <c r="WE60" s="18"/>
      <c r="WF60" s="18"/>
      <c r="WG60" s="18"/>
      <c r="WH60" s="18"/>
      <c r="WI60" s="18"/>
      <c r="WJ60" s="18"/>
      <c r="WK60" s="18"/>
      <c r="WL60" s="18"/>
      <c r="WM60" s="18"/>
      <c r="WN60" s="18"/>
      <c r="WO60" s="18"/>
      <c r="WP60" s="18"/>
      <c r="WQ60" s="18"/>
      <c r="WR60" s="18"/>
      <c r="WS60" s="18"/>
      <c r="WT60" s="18"/>
      <c r="WU60" s="18"/>
      <c r="WV60" s="18"/>
      <c r="WW60" s="18"/>
      <c r="WX60" s="18"/>
      <c r="WY60" s="18"/>
      <c r="WZ60" s="18"/>
      <c r="XA60" s="18"/>
      <c r="XB60" s="18"/>
      <c r="XC60" s="18"/>
      <c r="XD60" s="18"/>
      <c r="XE60" s="18"/>
      <c r="XF60" s="18"/>
      <c r="XG60" s="18"/>
      <c r="XH60" s="18"/>
      <c r="XI60" s="18"/>
      <c r="XJ60" s="18"/>
      <c r="XK60" s="18"/>
      <c r="XL60" s="18"/>
      <c r="XM60" s="18"/>
      <c r="XN60" s="18"/>
      <c r="XO60" s="18"/>
      <c r="XP60" s="18"/>
      <c r="XQ60" s="18"/>
      <c r="XR60" s="18"/>
      <c r="XS60" s="18"/>
      <c r="XT60" s="18"/>
      <c r="XU60" s="18"/>
      <c r="XV60" s="18"/>
      <c r="XW60" s="18"/>
      <c r="XX60" s="18"/>
      <c r="XY60" s="18"/>
      <c r="XZ60" s="18"/>
      <c r="YA60" s="18"/>
      <c r="YB60" s="18"/>
      <c r="YC60" s="18"/>
      <c r="YD60" s="18"/>
      <c r="YE60" s="18"/>
      <c r="YF60" s="18"/>
      <c r="YG60" s="18"/>
      <c r="YH60" s="18"/>
      <c r="YI60" s="18"/>
      <c r="YJ60" s="18"/>
      <c r="YK60" s="18"/>
      <c r="YL60" s="18"/>
      <c r="YM60" s="18"/>
      <c r="YN60" s="18"/>
      <c r="YO60" s="18"/>
      <c r="YP60" s="18"/>
      <c r="YQ60" s="18"/>
      <c r="YR60" s="18"/>
      <c r="YS60" s="18"/>
      <c r="YT60" s="18"/>
      <c r="YU60" s="18"/>
      <c r="YV60" s="18"/>
      <c r="YW60" s="18"/>
      <c r="YX60" s="18"/>
      <c r="YY60" s="18"/>
      <c r="YZ60" s="18"/>
      <c r="ZA60" s="18"/>
      <c r="ZB60" s="18"/>
      <c r="ZC60" s="18"/>
      <c r="ZD60" s="18"/>
      <c r="ZE60" s="18"/>
      <c r="ZF60" s="18"/>
      <c r="ZG60" s="18"/>
      <c r="ZH60" s="18"/>
      <c r="ZI60" s="18"/>
      <c r="ZJ60" s="18"/>
      <c r="ZK60" s="18"/>
      <c r="ZL60" s="18"/>
      <c r="ZM60" s="18"/>
      <c r="ZN60" s="18"/>
      <c r="ZO60" s="18"/>
      <c r="ZP60" s="18"/>
      <c r="ZQ60" s="18"/>
      <c r="ZR60" s="18"/>
      <c r="ZS60" s="18"/>
      <c r="ZT60" s="18"/>
      <c r="ZU60" s="18"/>
      <c r="ZV60" s="18"/>
      <c r="ZW60" s="18"/>
      <c r="ZX60" s="18"/>
      <c r="ZY60" s="18"/>
      <c r="ZZ60" s="18"/>
      <c r="AAA60" s="18"/>
      <c r="AAB60" s="18"/>
      <c r="AAC60" s="18"/>
      <c r="AAD60" s="18"/>
      <c r="AAE60" s="18"/>
      <c r="AAF60" s="18"/>
      <c r="AAG60" s="18"/>
      <c r="AAH60" s="18"/>
      <c r="AAI60" s="18"/>
      <c r="AAJ60" s="18"/>
      <c r="AAK60" s="18"/>
      <c r="AAL60" s="18"/>
      <c r="AAM60" s="18"/>
      <c r="AAN60" s="18"/>
      <c r="AAO60" s="18"/>
      <c r="AAP60" s="18"/>
      <c r="AAQ60" s="18"/>
      <c r="AAR60" s="18"/>
      <c r="AAS60" s="18"/>
      <c r="AAT60" s="18"/>
      <c r="AAU60" s="18"/>
      <c r="AAV60" s="18"/>
      <c r="AAW60" s="18"/>
      <c r="AAX60" s="18"/>
      <c r="AAY60" s="18"/>
      <c r="AAZ60" s="18"/>
      <c r="ABA60" s="18"/>
      <c r="ABB60" s="18"/>
      <c r="ABC60" s="18"/>
      <c r="ABD60" s="18"/>
      <c r="ABE60" s="18"/>
      <c r="ABF60" s="18"/>
      <c r="ABG60" s="18"/>
      <c r="ABH60" s="18"/>
      <c r="ABI60" s="18"/>
      <c r="ABJ60" s="18"/>
      <c r="ABK60" s="18"/>
      <c r="ABL60" s="18"/>
      <c r="ABM60" s="18"/>
      <c r="ABN60" s="18"/>
      <c r="ABO60" s="18"/>
      <c r="ABP60" s="18"/>
      <c r="ABQ60" s="18"/>
      <c r="ABR60" s="18"/>
      <c r="ABS60" s="18"/>
      <c r="ABT60" s="18"/>
      <c r="ABU60" s="18"/>
      <c r="ABV60" s="18"/>
      <c r="ABW60" s="18"/>
      <c r="ABX60" s="18"/>
      <c r="ABY60" s="18"/>
      <c r="ABZ60" s="18"/>
      <c r="ACA60" s="18"/>
      <c r="ACB60" s="18"/>
      <c r="ACC60" s="18"/>
      <c r="ACD60" s="18"/>
      <c r="ACE60" s="18"/>
      <c r="ACF60" s="18"/>
      <c r="ACG60" s="18"/>
      <c r="ACH60" s="18"/>
      <c r="ACI60" s="18"/>
      <c r="ACJ60" s="18"/>
      <c r="ACK60" s="18"/>
      <c r="ACL60" s="18"/>
      <c r="ACM60" s="18"/>
      <c r="ACN60" s="18"/>
      <c r="ACO60" s="18"/>
      <c r="ACP60" s="18"/>
      <c r="ACQ60" s="18"/>
      <c r="ACR60" s="18"/>
      <c r="ACS60" s="18"/>
      <c r="ACT60" s="18"/>
      <c r="ACU60" s="18"/>
      <c r="ACV60" s="18"/>
      <c r="ACW60" s="18"/>
      <c r="ACX60" s="18"/>
      <c r="ACY60" s="18"/>
      <c r="ACZ60" s="18"/>
      <c r="ADA60" s="18"/>
      <c r="ADB60" s="18"/>
      <c r="ADC60" s="18"/>
      <c r="ADD60" s="18"/>
      <c r="ADE60" s="18"/>
      <c r="ADF60" s="18"/>
      <c r="ADG60" s="18"/>
      <c r="ADH60" s="18"/>
      <c r="ADI60" s="18"/>
      <c r="ADJ60" s="18"/>
      <c r="ADK60" s="18"/>
      <c r="ADL60" s="18"/>
      <c r="ADM60" s="18"/>
      <c r="ADN60" s="18"/>
      <c r="ADO60" s="18"/>
      <c r="ADP60" s="18"/>
      <c r="ADQ60" s="18"/>
      <c r="ADR60" s="18"/>
      <c r="ADS60" s="18"/>
      <c r="ADT60" s="18"/>
      <c r="ADU60" s="18"/>
      <c r="ADV60" s="18"/>
      <c r="ADW60" s="18"/>
      <c r="ADX60" s="18"/>
      <c r="ADY60" s="18"/>
      <c r="ADZ60" s="18"/>
      <c r="AEA60" s="18"/>
      <c r="AEB60" s="18"/>
      <c r="AEC60" s="18"/>
      <c r="AED60" s="18"/>
      <c r="AEE60" s="18"/>
      <c r="AEF60" s="18"/>
      <c r="AEG60" s="18"/>
      <c r="AEH60" s="18"/>
      <c r="AEI60" s="18"/>
      <c r="AEJ60" s="18"/>
      <c r="AEK60" s="18"/>
      <c r="AEL60" s="18"/>
      <c r="AEM60" s="18"/>
      <c r="AEN60" s="18"/>
      <c r="AEO60" s="18"/>
      <c r="AEP60" s="18"/>
      <c r="AEQ60" s="18"/>
      <c r="AER60" s="18"/>
      <c r="AES60" s="18"/>
      <c r="AET60" s="18"/>
      <c r="AEU60" s="18"/>
      <c r="AEV60" s="18"/>
      <c r="AEW60" s="18"/>
      <c r="AEX60" s="18"/>
      <c r="AEY60" s="18"/>
      <c r="AEZ60" s="18"/>
      <c r="AFA60" s="18"/>
      <c r="AFB60" s="18"/>
      <c r="AFC60" s="18"/>
      <c r="AFD60" s="18"/>
      <c r="AFE60" s="18"/>
      <c r="AFF60" s="18"/>
      <c r="AFG60" s="18"/>
      <c r="AFH60" s="18"/>
      <c r="AFI60" s="18"/>
      <c r="AFJ60" s="18"/>
      <c r="AFK60" s="18"/>
      <c r="AFL60" s="18"/>
      <c r="AFM60" s="18"/>
      <c r="AFN60" s="18"/>
      <c r="AFO60" s="18"/>
      <c r="AFP60" s="18"/>
      <c r="AFQ60" s="18"/>
      <c r="AFR60" s="18"/>
      <c r="AFS60" s="18"/>
      <c r="AFT60" s="18"/>
      <c r="AFU60" s="18"/>
      <c r="AFV60" s="18"/>
      <c r="AFW60" s="18"/>
      <c r="AFX60" s="18"/>
      <c r="AFY60" s="18"/>
      <c r="AFZ60" s="18"/>
      <c r="AGA60" s="18"/>
      <c r="AGB60" s="18"/>
      <c r="AGC60" s="18"/>
      <c r="AGD60" s="18"/>
      <c r="AGE60" s="18"/>
      <c r="AGF60" s="18"/>
      <c r="AGG60" s="18"/>
      <c r="AGH60" s="18"/>
      <c r="AGI60" s="18"/>
      <c r="AGJ60" s="18"/>
      <c r="AGK60" s="18"/>
      <c r="AGL60" s="18"/>
      <c r="AGM60" s="18"/>
      <c r="AGN60" s="18"/>
      <c r="AGO60" s="18"/>
      <c r="AGP60" s="18"/>
      <c r="AGQ60" s="18"/>
      <c r="AGR60" s="18"/>
      <c r="AGS60" s="18"/>
      <c r="AGT60" s="18"/>
      <c r="AGU60" s="18"/>
      <c r="AGV60" s="18"/>
      <c r="AGW60" s="18"/>
      <c r="AGX60" s="18"/>
      <c r="AGY60" s="18"/>
      <c r="AGZ60" s="18"/>
      <c r="AHA60" s="18"/>
      <c r="AHB60" s="18"/>
      <c r="AHC60" s="18"/>
      <c r="AHD60" s="18"/>
      <c r="AHE60" s="18"/>
      <c r="AHF60" s="18"/>
      <c r="AHG60" s="18"/>
      <c r="AHH60" s="18"/>
      <c r="AHI60" s="18"/>
      <c r="AHJ60" s="18"/>
      <c r="AHK60" s="18"/>
      <c r="AHL60" s="18"/>
      <c r="AHM60" s="18"/>
      <c r="AHN60" s="18"/>
      <c r="AHO60" s="18"/>
      <c r="AHP60" s="18"/>
      <c r="AHQ60" s="18"/>
      <c r="AHR60" s="18"/>
      <c r="AHS60" s="18"/>
      <c r="AHT60" s="18"/>
      <c r="AHU60" s="18"/>
      <c r="AHV60" s="18"/>
      <c r="AHW60" s="18"/>
      <c r="AHX60" s="18"/>
      <c r="AHY60" s="18"/>
      <c r="AHZ60" s="18"/>
      <c r="AIA60" s="18"/>
      <c r="AIB60" s="18"/>
      <c r="AIC60" s="18"/>
      <c r="AID60" s="18"/>
      <c r="AIE60" s="18"/>
      <c r="AIF60" s="18"/>
      <c r="AIG60" s="18"/>
      <c r="AIH60" s="18"/>
      <c r="AII60" s="18"/>
      <c r="AIJ60" s="18"/>
      <c r="AIK60" s="18"/>
      <c r="AIL60" s="18"/>
      <c r="AIM60" s="18"/>
      <c r="AIN60" s="18"/>
      <c r="AIO60" s="18"/>
      <c r="AIP60" s="18"/>
      <c r="AIQ60" s="18"/>
      <c r="AIR60" s="18"/>
      <c r="AIS60" s="18"/>
      <c r="AIT60" s="18"/>
      <c r="AIU60" s="18"/>
      <c r="AIV60" s="18"/>
      <c r="AIW60" s="18"/>
      <c r="AIX60" s="18"/>
      <c r="AIY60" s="18"/>
      <c r="AIZ60" s="18"/>
      <c r="AJA60" s="18"/>
      <c r="AJB60" s="18"/>
      <c r="AJC60" s="18"/>
      <c r="AJD60" s="18"/>
      <c r="AJE60" s="18"/>
      <c r="AJF60" s="18"/>
      <c r="AJG60" s="18"/>
      <c r="AJH60" s="18"/>
      <c r="AJI60" s="18"/>
      <c r="AJJ60" s="18"/>
      <c r="AJK60" s="18"/>
      <c r="AJL60" s="18"/>
      <c r="AJM60" s="18"/>
      <c r="AJN60" s="18"/>
      <c r="AJO60" s="18"/>
      <c r="AJP60" s="18"/>
      <c r="AJQ60" s="18"/>
      <c r="AJR60" s="18"/>
      <c r="AJS60" s="18"/>
      <c r="AJT60" s="18"/>
      <c r="AJU60" s="18"/>
      <c r="AJV60" s="18"/>
      <c r="AJW60" s="18"/>
      <c r="AJX60" s="18"/>
      <c r="AJY60" s="18"/>
      <c r="AJZ60" s="18"/>
      <c r="AKA60" s="18"/>
      <c r="AKB60" s="18"/>
      <c r="AKC60" s="18"/>
      <c r="AKD60" s="18"/>
      <c r="AKE60" s="18"/>
      <c r="AKF60" s="18"/>
      <c r="AKG60" s="18"/>
      <c r="AKH60" s="18"/>
      <c r="AKI60" s="18"/>
      <c r="AKJ60" s="18"/>
      <c r="AKK60" s="18"/>
      <c r="AKL60" s="18"/>
      <c r="AKM60" s="18"/>
      <c r="AKN60" s="18"/>
      <c r="AKO60" s="18"/>
      <c r="AKP60" s="18"/>
      <c r="AKQ60" s="18"/>
      <c r="AKR60" s="18"/>
      <c r="AKS60" s="18"/>
      <c r="AKT60" s="18"/>
      <c r="AKU60" s="18"/>
      <c r="AKV60" s="18"/>
      <c r="AKW60" s="18"/>
      <c r="AKX60" s="18"/>
      <c r="AKY60" s="18"/>
      <c r="AKZ60" s="18"/>
      <c r="ALA60" s="18"/>
      <c r="ALB60" s="18"/>
      <c r="ALC60" s="18"/>
      <c r="ALD60" s="18"/>
      <c r="ALE60" s="18"/>
      <c r="ALF60" s="18"/>
      <c r="ALG60" s="18"/>
      <c r="ALH60" s="18"/>
      <c r="ALI60" s="18"/>
      <c r="ALJ60" s="18"/>
      <c r="ALK60" s="18"/>
      <c r="ALL60" s="18"/>
      <c r="ALM60" s="18"/>
      <c r="ALN60" s="18"/>
      <c r="ALO60" s="18"/>
      <c r="ALP60" s="18"/>
      <c r="ALQ60" s="18"/>
      <c r="ALR60" s="18"/>
      <c r="ALS60" s="18"/>
      <c r="ALT60" s="18"/>
      <c r="ALU60" s="18"/>
      <c r="ALV60" s="18"/>
      <c r="ALW60" s="18"/>
      <c r="ALX60" s="18"/>
      <c r="ALY60" s="18"/>
      <c r="ALZ60" s="18"/>
      <c r="AMA60" s="18"/>
      <c r="AMB60" s="18"/>
      <c r="AMC60" s="18"/>
      <c r="AMD60" s="18"/>
      <c r="AME60" s="18"/>
      <c r="AMF60" s="18"/>
      <c r="AMG60" s="18"/>
      <c r="AMH60" s="18"/>
      <c r="AMI60" s="18"/>
      <c r="AMJ60" s="18"/>
      <c r="AMK60" s="18"/>
    </row>
    <row r="61" spans="1:1025" s="19" customFormat="1" ht="19.5" customHeight="1">
      <c r="A61" s="318" t="s">
        <v>80</v>
      </c>
      <c r="B61" s="318"/>
      <c r="C61" s="318"/>
      <c r="D61" s="318"/>
      <c r="E61" s="318"/>
      <c r="F61" s="318"/>
      <c r="G61" s="200">
        <f>SUM(G59:G60)</f>
        <v>360.57</v>
      </c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8"/>
      <c r="IW61" s="18"/>
      <c r="IX61" s="18"/>
      <c r="IY61" s="18"/>
      <c r="IZ61" s="18"/>
      <c r="JA61" s="18"/>
      <c r="JB61" s="18"/>
      <c r="JC61" s="18"/>
      <c r="JD61" s="18"/>
      <c r="JE61" s="18"/>
      <c r="JF61" s="18"/>
      <c r="JG61" s="18"/>
      <c r="JH61" s="18"/>
      <c r="JI61" s="18"/>
      <c r="JJ61" s="18"/>
      <c r="JK61" s="18"/>
      <c r="JL61" s="18"/>
      <c r="JM61" s="18"/>
      <c r="JN61" s="18"/>
      <c r="JO61" s="18"/>
      <c r="JP61" s="18"/>
      <c r="JQ61" s="18"/>
      <c r="JR61" s="18"/>
      <c r="JS61" s="18"/>
      <c r="JT61" s="18"/>
      <c r="JU61" s="18"/>
      <c r="JV61" s="18"/>
      <c r="JW61" s="18"/>
      <c r="JX61" s="18"/>
      <c r="JY61" s="18"/>
      <c r="JZ61" s="18"/>
      <c r="KA61" s="18"/>
      <c r="KB61" s="18"/>
      <c r="KC61" s="18"/>
      <c r="KD61" s="18"/>
      <c r="KE61" s="18"/>
      <c r="KF61" s="18"/>
      <c r="KG61" s="18"/>
      <c r="KH61" s="18"/>
      <c r="KI61" s="18"/>
      <c r="KJ61" s="18"/>
      <c r="KK61" s="18"/>
      <c r="KL61" s="18"/>
      <c r="KM61" s="18"/>
      <c r="KN61" s="18"/>
      <c r="KO61" s="18"/>
      <c r="KP61" s="18"/>
      <c r="KQ61" s="18"/>
      <c r="KR61" s="18"/>
      <c r="KS61" s="18"/>
      <c r="KT61" s="18"/>
      <c r="KU61" s="18"/>
      <c r="KV61" s="18"/>
      <c r="KW61" s="18"/>
      <c r="KX61" s="18"/>
      <c r="KY61" s="18"/>
      <c r="KZ61" s="18"/>
      <c r="LA61" s="18"/>
      <c r="LB61" s="18"/>
      <c r="LC61" s="18"/>
      <c r="LD61" s="18"/>
      <c r="LE61" s="18"/>
      <c r="LF61" s="18"/>
      <c r="LG61" s="18"/>
      <c r="LH61" s="18"/>
      <c r="LI61" s="18"/>
      <c r="LJ61" s="18"/>
      <c r="LK61" s="18"/>
      <c r="LL61" s="18"/>
      <c r="LM61" s="18"/>
      <c r="LN61" s="18"/>
      <c r="LO61" s="18"/>
      <c r="LP61" s="18"/>
      <c r="LQ61" s="18"/>
      <c r="LR61" s="18"/>
      <c r="LS61" s="18"/>
      <c r="LT61" s="18"/>
      <c r="LU61" s="18"/>
      <c r="LV61" s="18"/>
      <c r="LW61" s="18"/>
      <c r="LX61" s="18"/>
      <c r="LY61" s="18"/>
      <c r="LZ61" s="18"/>
      <c r="MA61" s="18"/>
      <c r="MB61" s="18"/>
      <c r="MC61" s="18"/>
      <c r="MD61" s="18"/>
      <c r="ME61" s="18"/>
      <c r="MF61" s="18"/>
      <c r="MG61" s="18"/>
      <c r="MH61" s="18"/>
      <c r="MI61" s="18"/>
      <c r="MJ61" s="18"/>
      <c r="MK61" s="18"/>
      <c r="ML61" s="18"/>
      <c r="MM61" s="18"/>
      <c r="MN61" s="18"/>
      <c r="MO61" s="18"/>
      <c r="MP61" s="18"/>
      <c r="MQ61" s="18"/>
      <c r="MR61" s="18"/>
      <c r="MS61" s="18"/>
      <c r="MT61" s="18"/>
      <c r="MU61" s="18"/>
      <c r="MV61" s="18"/>
      <c r="MW61" s="18"/>
      <c r="MX61" s="18"/>
      <c r="MY61" s="18"/>
      <c r="MZ61" s="18"/>
      <c r="NA61" s="18"/>
      <c r="NB61" s="18"/>
      <c r="NC61" s="18"/>
      <c r="ND61" s="18"/>
      <c r="NE61" s="18"/>
      <c r="NF61" s="18"/>
      <c r="NG61" s="18"/>
      <c r="NH61" s="18"/>
      <c r="NI61" s="18"/>
      <c r="NJ61" s="18"/>
      <c r="NK61" s="18"/>
      <c r="NL61" s="18"/>
      <c r="NM61" s="18"/>
      <c r="NN61" s="18"/>
      <c r="NO61" s="18"/>
      <c r="NP61" s="18"/>
      <c r="NQ61" s="18"/>
      <c r="NR61" s="18"/>
      <c r="NS61" s="18"/>
      <c r="NT61" s="18"/>
      <c r="NU61" s="18"/>
      <c r="NV61" s="18"/>
      <c r="NW61" s="18"/>
      <c r="NX61" s="18"/>
      <c r="NY61" s="18"/>
      <c r="NZ61" s="18"/>
      <c r="OA61" s="18"/>
      <c r="OB61" s="18"/>
      <c r="OC61" s="18"/>
      <c r="OD61" s="18"/>
      <c r="OE61" s="18"/>
      <c r="OF61" s="18"/>
      <c r="OG61" s="18"/>
      <c r="OH61" s="18"/>
      <c r="OI61" s="18"/>
      <c r="OJ61" s="18"/>
      <c r="OK61" s="18"/>
      <c r="OL61" s="18"/>
      <c r="OM61" s="18"/>
      <c r="ON61" s="18"/>
      <c r="OO61" s="18"/>
      <c r="OP61" s="18"/>
      <c r="OQ61" s="18"/>
      <c r="OR61" s="18"/>
      <c r="OS61" s="18"/>
      <c r="OT61" s="18"/>
      <c r="OU61" s="18"/>
      <c r="OV61" s="18"/>
      <c r="OW61" s="18"/>
      <c r="OX61" s="18"/>
      <c r="OY61" s="18"/>
      <c r="OZ61" s="18"/>
      <c r="PA61" s="18"/>
      <c r="PB61" s="18"/>
      <c r="PC61" s="18"/>
      <c r="PD61" s="18"/>
      <c r="PE61" s="18"/>
      <c r="PF61" s="18"/>
      <c r="PG61" s="18"/>
      <c r="PH61" s="18"/>
      <c r="PI61" s="18"/>
      <c r="PJ61" s="18"/>
      <c r="PK61" s="18"/>
      <c r="PL61" s="18"/>
      <c r="PM61" s="18"/>
      <c r="PN61" s="18"/>
      <c r="PO61" s="18"/>
      <c r="PP61" s="18"/>
      <c r="PQ61" s="18"/>
      <c r="PR61" s="18"/>
      <c r="PS61" s="18"/>
      <c r="PT61" s="18"/>
      <c r="PU61" s="18"/>
      <c r="PV61" s="18"/>
      <c r="PW61" s="18"/>
      <c r="PX61" s="18"/>
      <c r="PY61" s="18"/>
      <c r="PZ61" s="18"/>
      <c r="QA61" s="18"/>
      <c r="QB61" s="18"/>
      <c r="QC61" s="18"/>
      <c r="QD61" s="18"/>
      <c r="QE61" s="18"/>
      <c r="QF61" s="18"/>
      <c r="QG61" s="18"/>
      <c r="QH61" s="18"/>
      <c r="QI61" s="18"/>
      <c r="QJ61" s="18"/>
      <c r="QK61" s="18"/>
      <c r="QL61" s="18"/>
      <c r="QM61" s="18"/>
      <c r="QN61" s="18"/>
      <c r="QO61" s="18"/>
      <c r="QP61" s="18"/>
      <c r="QQ61" s="18"/>
      <c r="QR61" s="18"/>
      <c r="QS61" s="18"/>
      <c r="QT61" s="18"/>
      <c r="QU61" s="18"/>
      <c r="QV61" s="18"/>
      <c r="QW61" s="18"/>
      <c r="QX61" s="18"/>
      <c r="QY61" s="18"/>
      <c r="QZ61" s="18"/>
      <c r="RA61" s="18"/>
      <c r="RB61" s="18"/>
      <c r="RC61" s="18"/>
      <c r="RD61" s="18"/>
      <c r="RE61" s="18"/>
      <c r="RF61" s="18"/>
      <c r="RG61" s="18"/>
      <c r="RH61" s="18"/>
      <c r="RI61" s="18"/>
      <c r="RJ61" s="18"/>
      <c r="RK61" s="18"/>
      <c r="RL61" s="18"/>
      <c r="RM61" s="18"/>
      <c r="RN61" s="18"/>
      <c r="RO61" s="18"/>
      <c r="RP61" s="18"/>
      <c r="RQ61" s="18"/>
      <c r="RR61" s="18"/>
      <c r="RS61" s="18"/>
      <c r="RT61" s="18"/>
      <c r="RU61" s="18"/>
      <c r="RV61" s="18"/>
      <c r="RW61" s="18"/>
      <c r="RX61" s="18"/>
      <c r="RY61" s="18"/>
      <c r="RZ61" s="18"/>
      <c r="SA61" s="18"/>
      <c r="SB61" s="18"/>
      <c r="SC61" s="18"/>
      <c r="SD61" s="18"/>
      <c r="SE61" s="18"/>
      <c r="SF61" s="18"/>
      <c r="SG61" s="18"/>
      <c r="SH61" s="18"/>
      <c r="SI61" s="18"/>
      <c r="SJ61" s="18"/>
      <c r="SK61" s="18"/>
      <c r="SL61" s="18"/>
      <c r="SM61" s="18"/>
      <c r="SN61" s="18"/>
      <c r="SO61" s="18"/>
      <c r="SP61" s="18"/>
      <c r="SQ61" s="18"/>
      <c r="SR61" s="18"/>
      <c r="SS61" s="18"/>
      <c r="ST61" s="18"/>
      <c r="SU61" s="18"/>
      <c r="SV61" s="18"/>
      <c r="SW61" s="18"/>
      <c r="SX61" s="18"/>
      <c r="SY61" s="18"/>
      <c r="SZ61" s="18"/>
      <c r="TA61" s="18"/>
      <c r="TB61" s="18"/>
      <c r="TC61" s="18"/>
      <c r="TD61" s="18"/>
      <c r="TE61" s="18"/>
      <c r="TF61" s="18"/>
      <c r="TG61" s="18"/>
      <c r="TH61" s="18"/>
      <c r="TI61" s="18"/>
      <c r="TJ61" s="18"/>
      <c r="TK61" s="18"/>
      <c r="TL61" s="18"/>
      <c r="TM61" s="18"/>
      <c r="TN61" s="18"/>
      <c r="TO61" s="18"/>
      <c r="TP61" s="18"/>
      <c r="TQ61" s="18"/>
      <c r="TR61" s="18"/>
      <c r="TS61" s="18"/>
      <c r="TT61" s="18"/>
      <c r="TU61" s="18"/>
      <c r="TV61" s="18"/>
      <c r="TW61" s="18"/>
      <c r="TX61" s="18"/>
      <c r="TY61" s="18"/>
      <c r="TZ61" s="18"/>
      <c r="UA61" s="18"/>
      <c r="UB61" s="18"/>
      <c r="UC61" s="18"/>
      <c r="UD61" s="18"/>
      <c r="UE61" s="18"/>
      <c r="UF61" s="18"/>
      <c r="UG61" s="18"/>
      <c r="UH61" s="18"/>
      <c r="UI61" s="18"/>
      <c r="UJ61" s="18"/>
      <c r="UK61" s="18"/>
      <c r="UL61" s="18"/>
      <c r="UM61" s="18"/>
      <c r="UN61" s="18"/>
      <c r="UO61" s="18"/>
      <c r="UP61" s="18"/>
      <c r="UQ61" s="18"/>
      <c r="UR61" s="18"/>
      <c r="US61" s="18"/>
      <c r="UT61" s="18"/>
      <c r="UU61" s="18"/>
      <c r="UV61" s="18"/>
      <c r="UW61" s="18"/>
      <c r="UX61" s="18"/>
      <c r="UY61" s="18"/>
      <c r="UZ61" s="18"/>
      <c r="VA61" s="18"/>
      <c r="VB61" s="18"/>
      <c r="VC61" s="18"/>
      <c r="VD61" s="18"/>
      <c r="VE61" s="18"/>
      <c r="VF61" s="18"/>
      <c r="VG61" s="18"/>
      <c r="VH61" s="18"/>
      <c r="VI61" s="18"/>
      <c r="VJ61" s="18"/>
      <c r="VK61" s="18"/>
      <c r="VL61" s="18"/>
      <c r="VM61" s="18"/>
      <c r="VN61" s="18"/>
      <c r="VO61" s="18"/>
      <c r="VP61" s="18"/>
      <c r="VQ61" s="18"/>
      <c r="VR61" s="18"/>
      <c r="VS61" s="18"/>
      <c r="VT61" s="18"/>
      <c r="VU61" s="18"/>
      <c r="VV61" s="18"/>
      <c r="VW61" s="18"/>
      <c r="VX61" s="18"/>
      <c r="VY61" s="18"/>
      <c r="VZ61" s="18"/>
      <c r="WA61" s="18"/>
      <c r="WB61" s="18"/>
      <c r="WC61" s="18"/>
      <c r="WD61" s="18"/>
      <c r="WE61" s="18"/>
      <c r="WF61" s="18"/>
      <c r="WG61" s="18"/>
      <c r="WH61" s="18"/>
      <c r="WI61" s="18"/>
      <c r="WJ61" s="18"/>
      <c r="WK61" s="18"/>
      <c r="WL61" s="18"/>
      <c r="WM61" s="18"/>
      <c r="WN61" s="18"/>
      <c r="WO61" s="18"/>
      <c r="WP61" s="18"/>
      <c r="WQ61" s="18"/>
      <c r="WR61" s="18"/>
      <c r="WS61" s="18"/>
      <c r="WT61" s="18"/>
      <c r="WU61" s="18"/>
      <c r="WV61" s="18"/>
      <c r="WW61" s="18"/>
      <c r="WX61" s="18"/>
      <c r="WY61" s="18"/>
      <c r="WZ61" s="18"/>
      <c r="XA61" s="18"/>
      <c r="XB61" s="18"/>
      <c r="XC61" s="18"/>
      <c r="XD61" s="18"/>
      <c r="XE61" s="18"/>
      <c r="XF61" s="18"/>
      <c r="XG61" s="18"/>
      <c r="XH61" s="18"/>
      <c r="XI61" s="18"/>
      <c r="XJ61" s="18"/>
      <c r="XK61" s="18"/>
      <c r="XL61" s="18"/>
      <c r="XM61" s="18"/>
      <c r="XN61" s="18"/>
      <c r="XO61" s="18"/>
      <c r="XP61" s="18"/>
      <c r="XQ61" s="18"/>
      <c r="XR61" s="18"/>
      <c r="XS61" s="18"/>
      <c r="XT61" s="18"/>
      <c r="XU61" s="18"/>
      <c r="XV61" s="18"/>
      <c r="XW61" s="18"/>
      <c r="XX61" s="18"/>
      <c r="XY61" s="18"/>
      <c r="XZ61" s="18"/>
      <c r="YA61" s="18"/>
      <c r="YB61" s="18"/>
      <c r="YC61" s="18"/>
      <c r="YD61" s="18"/>
      <c r="YE61" s="18"/>
      <c r="YF61" s="18"/>
      <c r="YG61" s="18"/>
      <c r="YH61" s="18"/>
      <c r="YI61" s="18"/>
      <c r="YJ61" s="18"/>
      <c r="YK61" s="18"/>
      <c r="YL61" s="18"/>
      <c r="YM61" s="18"/>
      <c r="YN61" s="18"/>
      <c r="YO61" s="18"/>
      <c r="YP61" s="18"/>
      <c r="YQ61" s="18"/>
      <c r="YR61" s="18"/>
      <c r="YS61" s="18"/>
      <c r="YT61" s="18"/>
      <c r="YU61" s="18"/>
      <c r="YV61" s="18"/>
      <c r="YW61" s="18"/>
      <c r="YX61" s="18"/>
      <c r="YY61" s="18"/>
      <c r="YZ61" s="18"/>
      <c r="ZA61" s="18"/>
      <c r="ZB61" s="18"/>
      <c r="ZC61" s="18"/>
      <c r="ZD61" s="18"/>
      <c r="ZE61" s="18"/>
      <c r="ZF61" s="18"/>
      <c r="ZG61" s="18"/>
      <c r="ZH61" s="18"/>
      <c r="ZI61" s="18"/>
      <c r="ZJ61" s="18"/>
      <c r="ZK61" s="18"/>
      <c r="ZL61" s="18"/>
      <c r="ZM61" s="18"/>
      <c r="ZN61" s="18"/>
      <c r="ZO61" s="18"/>
      <c r="ZP61" s="18"/>
      <c r="ZQ61" s="18"/>
      <c r="ZR61" s="18"/>
      <c r="ZS61" s="18"/>
      <c r="ZT61" s="18"/>
      <c r="ZU61" s="18"/>
      <c r="ZV61" s="18"/>
      <c r="ZW61" s="18"/>
      <c r="ZX61" s="18"/>
      <c r="ZY61" s="18"/>
      <c r="ZZ61" s="18"/>
      <c r="AAA61" s="18"/>
      <c r="AAB61" s="18"/>
      <c r="AAC61" s="18"/>
      <c r="AAD61" s="18"/>
      <c r="AAE61" s="18"/>
      <c r="AAF61" s="18"/>
      <c r="AAG61" s="18"/>
      <c r="AAH61" s="18"/>
      <c r="AAI61" s="18"/>
      <c r="AAJ61" s="18"/>
      <c r="AAK61" s="18"/>
      <c r="AAL61" s="18"/>
      <c r="AAM61" s="18"/>
      <c r="AAN61" s="18"/>
      <c r="AAO61" s="18"/>
      <c r="AAP61" s="18"/>
      <c r="AAQ61" s="18"/>
      <c r="AAR61" s="18"/>
      <c r="AAS61" s="18"/>
      <c r="AAT61" s="18"/>
      <c r="AAU61" s="18"/>
      <c r="AAV61" s="18"/>
      <c r="AAW61" s="18"/>
      <c r="AAX61" s="18"/>
      <c r="AAY61" s="18"/>
      <c r="AAZ61" s="18"/>
      <c r="ABA61" s="18"/>
      <c r="ABB61" s="18"/>
      <c r="ABC61" s="18"/>
      <c r="ABD61" s="18"/>
      <c r="ABE61" s="18"/>
      <c r="ABF61" s="18"/>
      <c r="ABG61" s="18"/>
      <c r="ABH61" s="18"/>
      <c r="ABI61" s="18"/>
      <c r="ABJ61" s="18"/>
      <c r="ABK61" s="18"/>
      <c r="ABL61" s="18"/>
      <c r="ABM61" s="18"/>
      <c r="ABN61" s="18"/>
      <c r="ABO61" s="18"/>
      <c r="ABP61" s="18"/>
      <c r="ABQ61" s="18"/>
      <c r="ABR61" s="18"/>
      <c r="ABS61" s="18"/>
      <c r="ABT61" s="18"/>
      <c r="ABU61" s="18"/>
      <c r="ABV61" s="18"/>
      <c r="ABW61" s="18"/>
      <c r="ABX61" s="18"/>
      <c r="ABY61" s="18"/>
      <c r="ABZ61" s="18"/>
      <c r="ACA61" s="18"/>
      <c r="ACB61" s="18"/>
      <c r="ACC61" s="18"/>
      <c r="ACD61" s="18"/>
      <c r="ACE61" s="18"/>
      <c r="ACF61" s="18"/>
      <c r="ACG61" s="18"/>
      <c r="ACH61" s="18"/>
      <c r="ACI61" s="18"/>
      <c r="ACJ61" s="18"/>
      <c r="ACK61" s="18"/>
      <c r="ACL61" s="18"/>
      <c r="ACM61" s="18"/>
      <c r="ACN61" s="18"/>
      <c r="ACO61" s="18"/>
      <c r="ACP61" s="18"/>
      <c r="ACQ61" s="18"/>
      <c r="ACR61" s="18"/>
      <c r="ACS61" s="18"/>
      <c r="ACT61" s="18"/>
      <c r="ACU61" s="18"/>
      <c r="ACV61" s="18"/>
      <c r="ACW61" s="18"/>
      <c r="ACX61" s="18"/>
      <c r="ACY61" s="18"/>
      <c r="ACZ61" s="18"/>
      <c r="ADA61" s="18"/>
      <c r="ADB61" s="18"/>
      <c r="ADC61" s="18"/>
      <c r="ADD61" s="18"/>
      <c r="ADE61" s="18"/>
      <c r="ADF61" s="18"/>
      <c r="ADG61" s="18"/>
      <c r="ADH61" s="18"/>
      <c r="ADI61" s="18"/>
      <c r="ADJ61" s="18"/>
      <c r="ADK61" s="18"/>
      <c r="ADL61" s="18"/>
      <c r="ADM61" s="18"/>
      <c r="ADN61" s="18"/>
      <c r="ADO61" s="18"/>
      <c r="ADP61" s="18"/>
      <c r="ADQ61" s="18"/>
      <c r="ADR61" s="18"/>
      <c r="ADS61" s="18"/>
      <c r="ADT61" s="18"/>
      <c r="ADU61" s="18"/>
      <c r="ADV61" s="18"/>
      <c r="ADW61" s="18"/>
      <c r="ADX61" s="18"/>
      <c r="ADY61" s="18"/>
      <c r="ADZ61" s="18"/>
      <c r="AEA61" s="18"/>
      <c r="AEB61" s="18"/>
      <c r="AEC61" s="18"/>
      <c r="AED61" s="18"/>
      <c r="AEE61" s="18"/>
      <c r="AEF61" s="18"/>
      <c r="AEG61" s="18"/>
      <c r="AEH61" s="18"/>
      <c r="AEI61" s="18"/>
      <c r="AEJ61" s="18"/>
      <c r="AEK61" s="18"/>
      <c r="AEL61" s="18"/>
      <c r="AEM61" s="18"/>
      <c r="AEN61" s="18"/>
      <c r="AEO61" s="18"/>
      <c r="AEP61" s="18"/>
      <c r="AEQ61" s="18"/>
      <c r="AER61" s="18"/>
      <c r="AES61" s="18"/>
      <c r="AET61" s="18"/>
      <c r="AEU61" s="18"/>
      <c r="AEV61" s="18"/>
      <c r="AEW61" s="18"/>
      <c r="AEX61" s="18"/>
      <c r="AEY61" s="18"/>
      <c r="AEZ61" s="18"/>
      <c r="AFA61" s="18"/>
      <c r="AFB61" s="18"/>
      <c r="AFC61" s="18"/>
      <c r="AFD61" s="18"/>
      <c r="AFE61" s="18"/>
      <c r="AFF61" s="18"/>
      <c r="AFG61" s="18"/>
      <c r="AFH61" s="18"/>
      <c r="AFI61" s="18"/>
      <c r="AFJ61" s="18"/>
      <c r="AFK61" s="18"/>
      <c r="AFL61" s="18"/>
      <c r="AFM61" s="18"/>
      <c r="AFN61" s="18"/>
      <c r="AFO61" s="18"/>
      <c r="AFP61" s="18"/>
      <c r="AFQ61" s="18"/>
      <c r="AFR61" s="18"/>
      <c r="AFS61" s="18"/>
      <c r="AFT61" s="18"/>
      <c r="AFU61" s="18"/>
      <c r="AFV61" s="18"/>
      <c r="AFW61" s="18"/>
      <c r="AFX61" s="18"/>
      <c r="AFY61" s="18"/>
      <c r="AFZ61" s="18"/>
      <c r="AGA61" s="18"/>
      <c r="AGB61" s="18"/>
      <c r="AGC61" s="18"/>
      <c r="AGD61" s="18"/>
      <c r="AGE61" s="18"/>
      <c r="AGF61" s="18"/>
      <c r="AGG61" s="18"/>
      <c r="AGH61" s="18"/>
      <c r="AGI61" s="18"/>
      <c r="AGJ61" s="18"/>
      <c r="AGK61" s="18"/>
      <c r="AGL61" s="18"/>
      <c r="AGM61" s="18"/>
      <c r="AGN61" s="18"/>
      <c r="AGO61" s="18"/>
      <c r="AGP61" s="18"/>
      <c r="AGQ61" s="18"/>
      <c r="AGR61" s="18"/>
      <c r="AGS61" s="18"/>
      <c r="AGT61" s="18"/>
      <c r="AGU61" s="18"/>
      <c r="AGV61" s="18"/>
      <c r="AGW61" s="18"/>
      <c r="AGX61" s="18"/>
      <c r="AGY61" s="18"/>
      <c r="AGZ61" s="18"/>
      <c r="AHA61" s="18"/>
      <c r="AHB61" s="18"/>
      <c r="AHC61" s="18"/>
      <c r="AHD61" s="18"/>
      <c r="AHE61" s="18"/>
      <c r="AHF61" s="18"/>
      <c r="AHG61" s="18"/>
      <c r="AHH61" s="18"/>
      <c r="AHI61" s="18"/>
      <c r="AHJ61" s="18"/>
      <c r="AHK61" s="18"/>
      <c r="AHL61" s="18"/>
      <c r="AHM61" s="18"/>
      <c r="AHN61" s="18"/>
      <c r="AHO61" s="18"/>
      <c r="AHP61" s="18"/>
      <c r="AHQ61" s="18"/>
      <c r="AHR61" s="18"/>
      <c r="AHS61" s="18"/>
      <c r="AHT61" s="18"/>
      <c r="AHU61" s="18"/>
      <c r="AHV61" s="18"/>
      <c r="AHW61" s="18"/>
      <c r="AHX61" s="18"/>
      <c r="AHY61" s="18"/>
      <c r="AHZ61" s="18"/>
      <c r="AIA61" s="18"/>
      <c r="AIB61" s="18"/>
      <c r="AIC61" s="18"/>
      <c r="AID61" s="18"/>
      <c r="AIE61" s="18"/>
      <c r="AIF61" s="18"/>
      <c r="AIG61" s="18"/>
      <c r="AIH61" s="18"/>
      <c r="AII61" s="18"/>
      <c r="AIJ61" s="18"/>
      <c r="AIK61" s="18"/>
      <c r="AIL61" s="18"/>
      <c r="AIM61" s="18"/>
      <c r="AIN61" s="18"/>
      <c r="AIO61" s="18"/>
      <c r="AIP61" s="18"/>
      <c r="AIQ61" s="18"/>
      <c r="AIR61" s="18"/>
      <c r="AIS61" s="18"/>
      <c r="AIT61" s="18"/>
      <c r="AIU61" s="18"/>
      <c r="AIV61" s="18"/>
      <c r="AIW61" s="18"/>
      <c r="AIX61" s="18"/>
      <c r="AIY61" s="18"/>
      <c r="AIZ61" s="18"/>
      <c r="AJA61" s="18"/>
      <c r="AJB61" s="18"/>
      <c r="AJC61" s="18"/>
      <c r="AJD61" s="18"/>
      <c r="AJE61" s="18"/>
      <c r="AJF61" s="18"/>
      <c r="AJG61" s="18"/>
      <c r="AJH61" s="18"/>
      <c r="AJI61" s="18"/>
      <c r="AJJ61" s="18"/>
      <c r="AJK61" s="18"/>
      <c r="AJL61" s="18"/>
      <c r="AJM61" s="18"/>
      <c r="AJN61" s="18"/>
      <c r="AJO61" s="18"/>
      <c r="AJP61" s="18"/>
      <c r="AJQ61" s="18"/>
      <c r="AJR61" s="18"/>
      <c r="AJS61" s="18"/>
      <c r="AJT61" s="18"/>
      <c r="AJU61" s="18"/>
      <c r="AJV61" s="18"/>
      <c r="AJW61" s="18"/>
      <c r="AJX61" s="18"/>
      <c r="AJY61" s="18"/>
      <c r="AJZ61" s="18"/>
      <c r="AKA61" s="18"/>
      <c r="AKB61" s="18"/>
      <c r="AKC61" s="18"/>
      <c r="AKD61" s="18"/>
      <c r="AKE61" s="18"/>
      <c r="AKF61" s="18"/>
      <c r="AKG61" s="18"/>
      <c r="AKH61" s="18"/>
      <c r="AKI61" s="18"/>
      <c r="AKJ61" s="18"/>
      <c r="AKK61" s="18"/>
      <c r="AKL61" s="18"/>
      <c r="AKM61" s="18"/>
      <c r="AKN61" s="18"/>
      <c r="AKO61" s="18"/>
      <c r="AKP61" s="18"/>
      <c r="AKQ61" s="18"/>
      <c r="AKR61" s="18"/>
      <c r="AKS61" s="18"/>
      <c r="AKT61" s="18"/>
      <c r="AKU61" s="18"/>
      <c r="AKV61" s="18"/>
      <c r="AKW61" s="18"/>
      <c r="AKX61" s="18"/>
      <c r="AKY61" s="18"/>
      <c r="AKZ61" s="18"/>
      <c r="ALA61" s="18"/>
      <c r="ALB61" s="18"/>
      <c r="ALC61" s="18"/>
      <c r="ALD61" s="18"/>
      <c r="ALE61" s="18"/>
      <c r="ALF61" s="18"/>
      <c r="ALG61" s="18"/>
      <c r="ALH61" s="18"/>
      <c r="ALI61" s="18"/>
      <c r="ALJ61" s="18"/>
      <c r="ALK61" s="18"/>
      <c r="ALL61" s="18"/>
      <c r="ALM61" s="18"/>
      <c r="ALN61" s="18"/>
      <c r="ALO61" s="18"/>
      <c r="ALP61" s="18"/>
      <c r="ALQ61" s="18"/>
      <c r="ALR61" s="18"/>
      <c r="ALS61" s="18"/>
      <c r="ALT61" s="18"/>
      <c r="ALU61" s="18"/>
      <c r="ALV61" s="18"/>
      <c r="ALW61" s="18"/>
      <c r="ALX61" s="18"/>
      <c r="ALY61" s="18"/>
      <c r="ALZ61" s="18"/>
      <c r="AMA61" s="18"/>
      <c r="AMB61" s="18"/>
      <c r="AMC61" s="18"/>
      <c r="AMD61" s="18"/>
      <c r="AME61" s="18"/>
      <c r="AMF61" s="18"/>
      <c r="AMG61" s="18"/>
      <c r="AMH61" s="18"/>
      <c r="AMI61" s="18"/>
      <c r="AMJ61" s="18"/>
      <c r="AMK61" s="18"/>
    </row>
    <row r="62" spans="1:1025" s="19" customFormat="1" ht="26.25" customHeight="1">
      <c r="A62" s="124" t="s">
        <v>82</v>
      </c>
      <c r="B62" s="294" t="s">
        <v>363</v>
      </c>
      <c r="C62" s="294"/>
      <c r="D62" s="294"/>
      <c r="E62" s="294"/>
      <c r="F62" s="294"/>
      <c r="G62" s="294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8"/>
      <c r="IK62" s="18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8"/>
      <c r="IW62" s="18"/>
      <c r="IX62" s="18"/>
      <c r="IY62" s="18"/>
      <c r="IZ62" s="18"/>
      <c r="JA62" s="18"/>
      <c r="JB62" s="18"/>
      <c r="JC62" s="18"/>
      <c r="JD62" s="18"/>
      <c r="JE62" s="18"/>
      <c r="JF62" s="18"/>
      <c r="JG62" s="18"/>
      <c r="JH62" s="18"/>
      <c r="JI62" s="18"/>
      <c r="JJ62" s="18"/>
      <c r="JK62" s="18"/>
      <c r="JL62" s="18"/>
      <c r="JM62" s="18"/>
      <c r="JN62" s="18"/>
      <c r="JO62" s="18"/>
      <c r="JP62" s="18"/>
      <c r="JQ62" s="18"/>
      <c r="JR62" s="18"/>
      <c r="JS62" s="18"/>
      <c r="JT62" s="18"/>
      <c r="JU62" s="18"/>
      <c r="JV62" s="18"/>
      <c r="JW62" s="18"/>
      <c r="JX62" s="18"/>
      <c r="JY62" s="18"/>
      <c r="JZ62" s="18"/>
      <c r="KA62" s="18"/>
      <c r="KB62" s="18"/>
      <c r="KC62" s="18"/>
      <c r="KD62" s="18"/>
      <c r="KE62" s="18"/>
      <c r="KF62" s="18"/>
      <c r="KG62" s="18"/>
      <c r="KH62" s="18"/>
      <c r="KI62" s="18"/>
      <c r="KJ62" s="18"/>
      <c r="KK62" s="18"/>
      <c r="KL62" s="18"/>
      <c r="KM62" s="18"/>
      <c r="KN62" s="18"/>
      <c r="KO62" s="18"/>
      <c r="KP62" s="18"/>
      <c r="KQ62" s="18"/>
      <c r="KR62" s="18"/>
      <c r="KS62" s="18"/>
      <c r="KT62" s="18"/>
      <c r="KU62" s="18"/>
      <c r="KV62" s="18"/>
      <c r="KW62" s="18"/>
      <c r="KX62" s="18"/>
      <c r="KY62" s="18"/>
      <c r="KZ62" s="18"/>
      <c r="LA62" s="18"/>
      <c r="LB62" s="18"/>
      <c r="LC62" s="18"/>
      <c r="LD62" s="18"/>
      <c r="LE62" s="18"/>
      <c r="LF62" s="18"/>
      <c r="LG62" s="18"/>
      <c r="LH62" s="18"/>
      <c r="LI62" s="18"/>
      <c r="LJ62" s="18"/>
      <c r="LK62" s="18"/>
      <c r="LL62" s="18"/>
      <c r="LM62" s="18"/>
      <c r="LN62" s="18"/>
      <c r="LO62" s="18"/>
      <c r="LP62" s="18"/>
      <c r="LQ62" s="18"/>
      <c r="LR62" s="18"/>
      <c r="LS62" s="18"/>
      <c r="LT62" s="18"/>
      <c r="LU62" s="18"/>
      <c r="LV62" s="18"/>
      <c r="LW62" s="18"/>
      <c r="LX62" s="18"/>
      <c r="LY62" s="18"/>
      <c r="LZ62" s="18"/>
      <c r="MA62" s="18"/>
      <c r="MB62" s="18"/>
      <c r="MC62" s="18"/>
      <c r="MD62" s="18"/>
      <c r="ME62" s="18"/>
      <c r="MF62" s="18"/>
      <c r="MG62" s="18"/>
      <c r="MH62" s="18"/>
      <c r="MI62" s="18"/>
      <c r="MJ62" s="18"/>
      <c r="MK62" s="18"/>
      <c r="ML62" s="18"/>
      <c r="MM62" s="18"/>
      <c r="MN62" s="18"/>
      <c r="MO62" s="18"/>
      <c r="MP62" s="18"/>
      <c r="MQ62" s="18"/>
      <c r="MR62" s="18"/>
      <c r="MS62" s="18"/>
      <c r="MT62" s="18"/>
      <c r="MU62" s="18"/>
      <c r="MV62" s="18"/>
      <c r="MW62" s="18"/>
      <c r="MX62" s="18"/>
      <c r="MY62" s="18"/>
      <c r="MZ62" s="18"/>
      <c r="NA62" s="18"/>
      <c r="NB62" s="18"/>
      <c r="NC62" s="18"/>
      <c r="ND62" s="18"/>
      <c r="NE62" s="18"/>
      <c r="NF62" s="18"/>
      <c r="NG62" s="18"/>
      <c r="NH62" s="18"/>
      <c r="NI62" s="18"/>
      <c r="NJ62" s="18"/>
      <c r="NK62" s="18"/>
      <c r="NL62" s="18"/>
      <c r="NM62" s="18"/>
      <c r="NN62" s="18"/>
      <c r="NO62" s="18"/>
      <c r="NP62" s="18"/>
      <c r="NQ62" s="18"/>
      <c r="NR62" s="18"/>
      <c r="NS62" s="18"/>
      <c r="NT62" s="18"/>
      <c r="NU62" s="18"/>
      <c r="NV62" s="18"/>
      <c r="NW62" s="18"/>
      <c r="NX62" s="18"/>
      <c r="NY62" s="18"/>
      <c r="NZ62" s="18"/>
      <c r="OA62" s="18"/>
      <c r="OB62" s="18"/>
      <c r="OC62" s="18"/>
      <c r="OD62" s="18"/>
      <c r="OE62" s="18"/>
      <c r="OF62" s="18"/>
      <c r="OG62" s="18"/>
      <c r="OH62" s="18"/>
      <c r="OI62" s="18"/>
      <c r="OJ62" s="18"/>
      <c r="OK62" s="18"/>
      <c r="OL62" s="18"/>
      <c r="OM62" s="18"/>
      <c r="ON62" s="18"/>
      <c r="OO62" s="18"/>
      <c r="OP62" s="18"/>
      <c r="OQ62" s="18"/>
      <c r="OR62" s="18"/>
      <c r="OS62" s="18"/>
      <c r="OT62" s="18"/>
      <c r="OU62" s="18"/>
      <c r="OV62" s="18"/>
      <c r="OW62" s="18"/>
      <c r="OX62" s="18"/>
      <c r="OY62" s="18"/>
      <c r="OZ62" s="18"/>
      <c r="PA62" s="18"/>
      <c r="PB62" s="18"/>
      <c r="PC62" s="18"/>
      <c r="PD62" s="18"/>
      <c r="PE62" s="18"/>
      <c r="PF62" s="18"/>
      <c r="PG62" s="18"/>
      <c r="PH62" s="18"/>
      <c r="PI62" s="18"/>
      <c r="PJ62" s="18"/>
      <c r="PK62" s="18"/>
      <c r="PL62" s="18"/>
      <c r="PM62" s="18"/>
      <c r="PN62" s="18"/>
      <c r="PO62" s="18"/>
      <c r="PP62" s="18"/>
      <c r="PQ62" s="18"/>
      <c r="PR62" s="18"/>
      <c r="PS62" s="18"/>
      <c r="PT62" s="18"/>
      <c r="PU62" s="18"/>
      <c r="PV62" s="18"/>
      <c r="PW62" s="18"/>
      <c r="PX62" s="18"/>
      <c r="PY62" s="18"/>
      <c r="PZ62" s="18"/>
      <c r="QA62" s="18"/>
      <c r="QB62" s="18"/>
      <c r="QC62" s="18"/>
      <c r="QD62" s="18"/>
      <c r="QE62" s="18"/>
      <c r="QF62" s="18"/>
      <c r="QG62" s="18"/>
      <c r="QH62" s="18"/>
      <c r="QI62" s="18"/>
      <c r="QJ62" s="18"/>
      <c r="QK62" s="18"/>
      <c r="QL62" s="18"/>
      <c r="QM62" s="18"/>
      <c r="QN62" s="18"/>
      <c r="QO62" s="18"/>
      <c r="QP62" s="18"/>
      <c r="QQ62" s="18"/>
      <c r="QR62" s="18"/>
      <c r="QS62" s="18"/>
      <c r="QT62" s="18"/>
      <c r="QU62" s="18"/>
      <c r="QV62" s="18"/>
      <c r="QW62" s="18"/>
      <c r="QX62" s="18"/>
      <c r="QY62" s="18"/>
      <c r="QZ62" s="18"/>
      <c r="RA62" s="18"/>
      <c r="RB62" s="18"/>
      <c r="RC62" s="18"/>
      <c r="RD62" s="18"/>
      <c r="RE62" s="18"/>
      <c r="RF62" s="18"/>
      <c r="RG62" s="18"/>
      <c r="RH62" s="18"/>
      <c r="RI62" s="18"/>
      <c r="RJ62" s="18"/>
      <c r="RK62" s="18"/>
      <c r="RL62" s="18"/>
      <c r="RM62" s="18"/>
      <c r="RN62" s="18"/>
      <c r="RO62" s="18"/>
      <c r="RP62" s="18"/>
      <c r="RQ62" s="18"/>
      <c r="RR62" s="18"/>
      <c r="RS62" s="18"/>
      <c r="RT62" s="18"/>
      <c r="RU62" s="18"/>
      <c r="RV62" s="18"/>
      <c r="RW62" s="18"/>
      <c r="RX62" s="18"/>
      <c r="RY62" s="18"/>
      <c r="RZ62" s="18"/>
      <c r="SA62" s="18"/>
      <c r="SB62" s="18"/>
      <c r="SC62" s="18"/>
      <c r="SD62" s="18"/>
      <c r="SE62" s="18"/>
      <c r="SF62" s="18"/>
      <c r="SG62" s="18"/>
      <c r="SH62" s="18"/>
      <c r="SI62" s="18"/>
      <c r="SJ62" s="18"/>
      <c r="SK62" s="18"/>
      <c r="SL62" s="18"/>
      <c r="SM62" s="18"/>
      <c r="SN62" s="18"/>
      <c r="SO62" s="18"/>
      <c r="SP62" s="18"/>
      <c r="SQ62" s="18"/>
      <c r="SR62" s="18"/>
      <c r="SS62" s="18"/>
      <c r="ST62" s="18"/>
      <c r="SU62" s="18"/>
      <c r="SV62" s="18"/>
      <c r="SW62" s="18"/>
      <c r="SX62" s="18"/>
      <c r="SY62" s="18"/>
      <c r="SZ62" s="18"/>
      <c r="TA62" s="18"/>
      <c r="TB62" s="18"/>
      <c r="TC62" s="18"/>
      <c r="TD62" s="18"/>
      <c r="TE62" s="18"/>
      <c r="TF62" s="18"/>
      <c r="TG62" s="18"/>
      <c r="TH62" s="18"/>
      <c r="TI62" s="18"/>
      <c r="TJ62" s="18"/>
      <c r="TK62" s="18"/>
      <c r="TL62" s="18"/>
      <c r="TM62" s="18"/>
      <c r="TN62" s="18"/>
      <c r="TO62" s="18"/>
      <c r="TP62" s="18"/>
      <c r="TQ62" s="18"/>
      <c r="TR62" s="18"/>
      <c r="TS62" s="18"/>
      <c r="TT62" s="18"/>
      <c r="TU62" s="18"/>
      <c r="TV62" s="18"/>
      <c r="TW62" s="18"/>
      <c r="TX62" s="18"/>
      <c r="TY62" s="18"/>
      <c r="TZ62" s="18"/>
      <c r="UA62" s="18"/>
      <c r="UB62" s="18"/>
      <c r="UC62" s="18"/>
      <c r="UD62" s="18"/>
      <c r="UE62" s="18"/>
      <c r="UF62" s="18"/>
      <c r="UG62" s="18"/>
      <c r="UH62" s="18"/>
      <c r="UI62" s="18"/>
      <c r="UJ62" s="18"/>
      <c r="UK62" s="18"/>
      <c r="UL62" s="18"/>
      <c r="UM62" s="18"/>
      <c r="UN62" s="18"/>
      <c r="UO62" s="18"/>
      <c r="UP62" s="18"/>
      <c r="UQ62" s="18"/>
      <c r="UR62" s="18"/>
      <c r="US62" s="18"/>
      <c r="UT62" s="18"/>
      <c r="UU62" s="18"/>
      <c r="UV62" s="18"/>
      <c r="UW62" s="18"/>
      <c r="UX62" s="18"/>
      <c r="UY62" s="18"/>
      <c r="UZ62" s="18"/>
      <c r="VA62" s="18"/>
      <c r="VB62" s="18"/>
      <c r="VC62" s="18"/>
      <c r="VD62" s="18"/>
      <c r="VE62" s="18"/>
      <c r="VF62" s="18"/>
      <c r="VG62" s="18"/>
      <c r="VH62" s="18"/>
      <c r="VI62" s="18"/>
      <c r="VJ62" s="18"/>
      <c r="VK62" s="18"/>
      <c r="VL62" s="18"/>
      <c r="VM62" s="18"/>
      <c r="VN62" s="18"/>
      <c r="VO62" s="18"/>
      <c r="VP62" s="18"/>
      <c r="VQ62" s="18"/>
      <c r="VR62" s="18"/>
      <c r="VS62" s="18"/>
      <c r="VT62" s="18"/>
      <c r="VU62" s="18"/>
      <c r="VV62" s="18"/>
      <c r="VW62" s="18"/>
      <c r="VX62" s="18"/>
      <c r="VY62" s="18"/>
      <c r="VZ62" s="18"/>
      <c r="WA62" s="18"/>
      <c r="WB62" s="18"/>
      <c r="WC62" s="18"/>
      <c r="WD62" s="18"/>
      <c r="WE62" s="18"/>
      <c r="WF62" s="18"/>
      <c r="WG62" s="18"/>
      <c r="WH62" s="18"/>
      <c r="WI62" s="18"/>
      <c r="WJ62" s="18"/>
      <c r="WK62" s="18"/>
      <c r="WL62" s="18"/>
      <c r="WM62" s="18"/>
      <c r="WN62" s="18"/>
      <c r="WO62" s="18"/>
      <c r="WP62" s="18"/>
      <c r="WQ62" s="18"/>
      <c r="WR62" s="18"/>
      <c r="WS62" s="18"/>
      <c r="WT62" s="18"/>
      <c r="WU62" s="18"/>
      <c r="WV62" s="18"/>
      <c r="WW62" s="18"/>
      <c r="WX62" s="18"/>
      <c r="WY62" s="18"/>
      <c r="WZ62" s="18"/>
      <c r="XA62" s="18"/>
      <c r="XB62" s="18"/>
      <c r="XC62" s="18"/>
      <c r="XD62" s="18"/>
      <c r="XE62" s="18"/>
      <c r="XF62" s="18"/>
      <c r="XG62" s="18"/>
      <c r="XH62" s="18"/>
      <c r="XI62" s="18"/>
      <c r="XJ62" s="18"/>
      <c r="XK62" s="18"/>
      <c r="XL62" s="18"/>
      <c r="XM62" s="18"/>
      <c r="XN62" s="18"/>
      <c r="XO62" s="18"/>
      <c r="XP62" s="18"/>
      <c r="XQ62" s="18"/>
      <c r="XR62" s="18"/>
      <c r="XS62" s="18"/>
      <c r="XT62" s="18"/>
      <c r="XU62" s="18"/>
      <c r="XV62" s="18"/>
      <c r="XW62" s="18"/>
      <c r="XX62" s="18"/>
      <c r="XY62" s="18"/>
      <c r="XZ62" s="18"/>
      <c r="YA62" s="18"/>
      <c r="YB62" s="18"/>
      <c r="YC62" s="18"/>
      <c r="YD62" s="18"/>
      <c r="YE62" s="18"/>
      <c r="YF62" s="18"/>
      <c r="YG62" s="18"/>
      <c r="YH62" s="18"/>
      <c r="YI62" s="18"/>
      <c r="YJ62" s="18"/>
      <c r="YK62" s="18"/>
      <c r="YL62" s="18"/>
      <c r="YM62" s="18"/>
      <c r="YN62" s="18"/>
      <c r="YO62" s="18"/>
      <c r="YP62" s="18"/>
      <c r="YQ62" s="18"/>
      <c r="YR62" s="18"/>
      <c r="YS62" s="18"/>
      <c r="YT62" s="18"/>
      <c r="YU62" s="18"/>
      <c r="YV62" s="18"/>
      <c r="YW62" s="18"/>
      <c r="YX62" s="18"/>
      <c r="YY62" s="18"/>
      <c r="YZ62" s="18"/>
      <c r="ZA62" s="18"/>
      <c r="ZB62" s="18"/>
      <c r="ZC62" s="18"/>
      <c r="ZD62" s="18"/>
      <c r="ZE62" s="18"/>
      <c r="ZF62" s="18"/>
      <c r="ZG62" s="18"/>
      <c r="ZH62" s="18"/>
      <c r="ZI62" s="18"/>
      <c r="ZJ62" s="18"/>
      <c r="ZK62" s="18"/>
      <c r="ZL62" s="18"/>
      <c r="ZM62" s="18"/>
      <c r="ZN62" s="18"/>
      <c r="ZO62" s="18"/>
      <c r="ZP62" s="18"/>
      <c r="ZQ62" s="18"/>
      <c r="ZR62" s="18"/>
      <c r="ZS62" s="18"/>
      <c r="ZT62" s="18"/>
      <c r="ZU62" s="18"/>
      <c r="ZV62" s="18"/>
      <c r="ZW62" s="18"/>
      <c r="ZX62" s="18"/>
      <c r="ZY62" s="18"/>
      <c r="ZZ62" s="18"/>
      <c r="AAA62" s="18"/>
      <c r="AAB62" s="18"/>
      <c r="AAC62" s="18"/>
      <c r="AAD62" s="18"/>
      <c r="AAE62" s="18"/>
      <c r="AAF62" s="18"/>
      <c r="AAG62" s="18"/>
      <c r="AAH62" s="18"/>
      <c r="AAI62" s="18"/>
      <c r="AAJ62" s="18"/>
      <c r="AAK62" s="18"/>
      <c r="AAL62" s="18"/>
      <c r="AAM62" s="18"/>
      <c r="AAN62" s="18"/>
      <c r="AAO62" s="18"/>
      <c r="AAP62" s="18"/>
      <c r="AAQ62" s="18"/>
      <c r="AAR62" s="18"/>
      <c r="AAS62" s="18"/>
      <c r="AAT62" s="18"/>
      <c r="AAU62" s="18"/>
      <c r="AAV62" s="18"/>
      <c r="AAW62" s="18"/>
      <c r="AAX62" s="18"/>
      <c r="AAY62" s="18"/>
      <c r="AAZ62" s="18"/>
      <c r="ABA62" s="18"/>
      <c r="ABB62" s="18"/>
      <c r="ABC62" s="18"/>
      <c r="ABD62" s="18"/>
      <c r="ABE62" s="18"/>
      <c r="ABF62" s="18"/>
      <c r="ABG62" s="18"/>
      <c r="ABH62" s="18"/>
      <c r="ABI62" s="18"/>
      <c r="ABJ62" s="18"/>
      <c r="ABK62" s="18"/>
      <c r="ABL62" s="18"/>
      <c r="ABM62" s="18"/>
      <c r="ABN62" s="18"/>
      <c r="ABO62" s="18"/>
      <c r="ABP62" s="18"/>
      <c r="ABQ62" s="18"/>
      <c r="ABR62" s="18"/>
      <c r="ABS62" s="18"/>
      <c r="ABT62" s="18"/>
      <c r="ABU62" s="18"/>
      <c r="ABV62" s="18"/>
      <c r="ABW62" s="18"/>
      <c r="ABX62" s="18"/>
      <c r="ABY62" s="18"/>
      <c r="ABZ62" s="18"/>
      <c r="ACA62" s="18"/>
      <c r="ACB62" s="18"/>
      <c r="ACC62" s="18"/>
      <c r="ACD62" s="18"/>
      <c r="ACE62" s="18"/>
      <c r="ACF62" s="18"/>
      <c r="ACG62" s="18"/>
      <c r="ACH62" s="18"/>
      <c r="ACI62" s="18"/>
      <c r="ACJ62" s="18"/>
      <c r="ACK62" s="18"/>
      <c r="ACL62" s="18"/>
      <c r="ACM62" s="18"/>
      <c r="ACN62" s="18"/>
      <c r="ACO62" s="18"/>
      <c r="ACP62" s="18"/>
      <c r="ACQ62" s="18"/>
      <c r="ACR62" s="18"/>
      <c r="ACS62" s="18"/>
      <c r="ACT62" s="18"/>
      <c r="ACU62" s="18"/>
      <c r="ACV62" s="18"/>
      <c r="ACW62" s="18"/>
      <c r="ACX62" s="18"/>
      <c r="ACY62" s="18"/>
      <c r="ACZ62" s="18"/>
      <c r="ADA62" s="18"/>
      <c r="ADB62" s="18"/>
      <c r="ADC62" s="18"/>
      <c r="ADD62" s="18"/>
      <c r="ADE62" s="18"/>
      <c r="ADF62" s="18"/>
      <c r="ADG62" s="18"/>
      <c r="ADH62" s="18"/>
      <c r="ADI62" s="18"/>
      <c r="ADJ62" s="18"/>
      <c r="ADK62" s="18"/>
      <c r="ADL62" s="18"/>
      <c r="ADM62" s="18"/>
      <c r="ADN62" s="18"/>
      <c r="ADO62" s="18"/>
      <c r="ADP62" s="18"/>
      <c r="ADQ62" s="18"/>
      <c r="ADR62" s="18"/>
      <c r="ADS62" s="18"/>
      <c r="ADT62" s="18"/>
      <c r="ADU62" s="18"/>
      <c r="ADV62" s="18"/>
      <c r="ADW62" s="18"/>
      <c r="ADX62" s="18"/>
      <c r="ADY62" s="18"/>
      <c r="ADZ62" s="18"/>
      <c r="AEA62" s="18"/>
      <c r="AEB62" s="18"/>
      <c r="AEC62" s="18"/>
      <c r="AED62" s="18"/>
      <c r="AEE62" s="18"/>
      <c r="AEF62" s="18"/>
      <c r="AEG62" s="18"/>
      <c r="AEH62" s="18"/>
      <c r="AEI62" s="18"/>
      <c r="AEJ62" s="18"/>
      <c r="AEK62" s="18"/>
      <c r="AEL62" s="18"/>
      <c r="AEM62" s="18"/>
      <c r="AEN62" s="18"/>
      <c r="AEO62" s="18"/>
      <c r="AEP62" s="18"/>
      <c r="AEQ62" s="18"/>
      <c r="AER62" s="18"/>
      <c r="AES62" s="18"/>
      <c r="AET62" s="18"/>
      <c r="AEU62" s="18"/>
      <c r="AEV62" s="18"/>
      <c r="AEW62" s="18"/>
      <c r="AEX62" s="18"/>
      <c r="AEY62" s="18"/>
      <c r="AEZ62" s="18"/>
      <c r="AFA62" s="18"/>
      <c r="AFB62" s="18"/>
      <c r="AFC62" s="18"/>
      <c r="AFD62" s="18"/>
      <c r="AFE62" s="18"/>
      <c r="AFF62" s="18"/>
      <c r="AFG62" s="18"/>
      <c r="AFH62" s="18"/>
      <c r="AFI62" s="18"/>
      <c r="AFJ62" s="18"/>
      <c r="AFK62" s="18"/>
      <c r="AFL62" s="18"/>
      <c r="AFM62" s="18"/>
      <c r="AFN62" s="18"/>
      <c r="AFO62" s="18"/>
      <c r="AFP62" s="18"/>
      <c r="AFQ62" s="18"/>
      <c r="AFR62" s="18"/>
      <c r="AFS62" s="18"/>
      <c r="AFT62" s="18"/>
      <c r="AFU62" s="18"/>
      <c r="AFV62" s="18"/>
      <c r="AFW62" s="18"/>
      <c r="AFX62" s="18"/>
      <c r="AFY62" s="18"/>
      <c r="AFZ62" s="18"/>
      <c r="AGA62" s="18"/>
      <c r="AGB62" s="18"/>
      <c r="AGC62" s="18"/>
      <c r="AGD62" s="18"/>
      <c r="AGE62" s="18"/>
      <c r="AGF62" s="18"/>
      <c r="AGG62" s="18"/>
      <c r="AGH62" s="18"/>
      <c r="AGI62" s="18"/>
      <c r="AGJ62" s="18"/>
      <c r="AGK62" s="18"/>
      <c r="AGL62" s="18"/>
      <c r="AGM62" s="18"/>
      <c r="AGN62" s="18"/>
      <c r="AGO62" s="18"/>
      <c r="AGP62" s="18"/>
      <c r="AGQ62" s="18"/>
      <c r="AGR62" s="18"/>
      <c r="AGS62" s="18"/>
      <c r="AGT62" s="18"/>
      <c r="AGU62" s="18"/>
      <c r="AGV62" s="18"/>
      <c r="AGW62" s="18"/>
      <c r="AGX62" s="18"/>
      <c r="AGY62" s="18"/>
      <c r="AGZ62" s="18"/>
      <c r="AHA62" s="18"/>
      <c r="AHB62" s="18"/>
      <c r="AHC62" s="18"/>
      <c r="AHD62" s="18"/>
      <c r="AHE62" s="18"/>
      <c r="AHF62" s="18"/>
      <c r="AHG62" s="18"/>
      <c r="AHH62" s="18"/>
      <c r="AHI62" s="18"/>
      <c r="AHJ62" s="18"/>
      <c r="AHK62" s="18"/>
      <c r="AHL62" s="18"/>
      <c r="AHM62" s="18"/>
      <c r="AHN62" s="18"/>
      <c r="AHO62" s="18"/>
      <c r="AHP62" s="18"/>
      <c r="AHQ62" s="18"/>
      <c r="AHR62" s="18"/>
      <c r="AHS62" s="18"/>
      <c r="AHT62" s="18"/>
      <c r="AHU62" s="18"/>
      <c r="AHV62" s="18"/>
      <c r="AHW62" s="18"/>
      <c r="AHX62" s="18"/>
      <c r="AHY62" s="18"/>
      <c r="AHZ62" s="18"/>
      <c r="AIA62" s="18"/>
      <c r="AIB62" s="18"/>
      <c r="AIC62" s="18"/>
      <c r="AID62" s="18"/>
      <c r="AIE62" s="18"/>
      <c r="AIF62" s="18"/>
      <c r="AIG62" s="18"/>
      <c r="AIH62" s="18"/>
      <c r="AII62" s="18"/>
      <c r="AIJ62" s="18"/>
      <c r="AIK62" s="18"/>
      <c r="AIL62" s="18"/>
      <c r="AIM62" s="18"/>
      <c r="AIN62" s="18"/>
      <c r="AIO62" s="18"/>
      <c r="AIP62" s="18"/>
      <c r="AIQ62" s="18"/>
      <c r="AIR62" s="18"/>
      <c r="AIS62" s="18"/>
      <c r="AIT62" s="18"/>
      <c r="AIU62" s="18"/>
      <c r="AIV62" s="18"/>
      <c r="AIW62" s="18"/>
      <c r="AIX62" s="18"/>
      <c r="AIY62" s="18"/>
      <c r="AIZ62" s="18"/>
      <c r="AJA62" s="18"/>
      <c r="AJB62" s="18"/>
      <c r="AJC62" s="18"/>
      <c r="AJD62" s="18"/>
      <c r="AJE62" s="18"/>
      <c r="AJF62" s="18"/>
      <c r="AJG62" s="18"/>
      <c r="AJH62" s="18"/>
      <c r="AJI62" s="18"/>
      <c r="AJJ62" s="18"/>
      <c r="AJK62" s="18"/>
      <c r="AJL62" s="18"/>
      <c r="AJM62" s="18"/>
      <c r="AJN62" s="18"/>
      <c r="AJO62" s="18"/>
      <c r="AJP62" s="18"/>
      <c r="AJQ62" s="18"/>
      <c r="AJR62" s="18"/>
      <c r="AJS62" s="18"/>
      <c r="AJT62" s="18"/>
      <c r="AJU62" s="18"/>
      <c r="AJV62" s="18"/>
      <c r="AJW62" s="18"/>
      <c r="AJX62" s="18"/>
      <c r="AJY62" s="18"/>
      <c r="AJZ62" s="18"/>
      <c r="AKA62" s="18"/>
      <c r="AKB62" s="18"/>
      <c r="AKC62" s="18"/>
      <c r="AKD62" s="18"/>
      <c r="AKE62" s="18"/>
      <c r="AKF62" s="18"/>
      <c r="AKG62" s="18"/>
      <c r="AKH62" s="18"/>
      <c r="AKI62" s="18"/>
      <c r="AKJ62" s="18"/>
      <c r="AKK62" s="18"/>
      <c r="AKL62" s="18"/>
      <c r="AKM62" s="18"/>
      <c r="AKN62" s="18"/>
      <c r="AKO62" s="18"/>
      <c r="AKP62" s="18"/>
      <c r="AKQ62" s="18"/>
      <c r="AKR62" s="18"/>
      <c r="AKS62" s="18"/>
      <c r="AKT62" s="18"/>
      <c r="AKU62" s="18"/>
      <c r="AKV62" s="18"/>
      <c r="AKW62" s="18"/>
      <c r="AKX62" s="18"/>
      <c r="AKY62" s="18"/>
      <c r="AKZ62" s="18"/>
      <c r="ALA62" s="18"/>
      <c r="ALB62" s="18"/>
      <c r="ALC62" s="18"/>
      <c r="ALD62" s="18"/>
      <c r="ALE62" s="18"/>
      <c r="ALF62" s="18"/>
      <c r="ALG62" s="18"/>
      <c r="ALH62" s="18"/>
      <c r="ALI62" s="18"/>
      <c r="ALJ62" s="18"/>
      <c r="ALK62" s="18"/>
      <c r="ALL62" s="18"/>
      <c r="ALM62" s="18"/>
      <c r="ALN62" s="18"/>
      <c r="ALO62" s="18"/>
      <c r="ALP62" s="18"/>
      <c r="ALQ62" s="18"/>
      <c r="ALR62" s="18"/>
      <c r="ALS62" s="18"/>
      <c r="ALT62" s="18"/>
      <c r="ALU62" s="18"/>
      <c r="ALV62" s="18"/>
      <c r="ALW62" s="18"/>
      <c r="ALX62" s="18"/>
      <c r="ALY62" s="18"/>
      <c r="ALZ62" s="18"/>
      <c r="AMA62" s="18"/>
      <c r="AMB62" s="18"/>
      <c r="AMC62" s="18"/>
      <c r="AMD62" s="18"/>
      <c r="AME62" s="18"/>
      <c r="AMF62" s="18"/>
      <c r="AMG62" s="18"/>
      <c r="AMH62" s="18"/>
      <c r="AMI62" s="18"/>
      <c r="AMJ62" s="18"/>
      <c r="AMK62" s="18"/>
    </row>
    <row r="63" spans="1:1025" s="19" customFormat="1">
      <c r="A63" s="201"/>
      <c r="B63" s="202"/>
      <c r="C63" s="202"/>
      <c r="D63" s="202"/>
      <c r="E63" s="202"/>
      <c r="F63" s="202"/>
      <c r="G63" s="202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8"/>
      <c r="JZ63" s="18"/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  <c r="LQ63" s="18"/>
      <c r="LR63" s="18"/>
      <c r="LS63" s="18"/>
      <c r="LT63" s="18"/>
      <c r="LU63" s="18"/>
      <c r="LV63" s="18"/>
      <c r="LW63" s="18"/>
      <c r="LX63" s="18"/>
      <c r="LY63" s="18"/>
      <c r="LZ63" s="18"/>
      <c r="MA63" s="18"/>
      <c r="MB63" s="18"/>
      <c r="MC63" s="18"/>
      <c r="MD63" s="18"/>
      <c r="ME63" s="18"/>
      <c r="MF63" s="18"/>
      <c r="MG63" s="18"/>
      <c r="MH63" s="18"/>
      <c r="MI63" s="18"/>
      <c r="MJ63" s="18"/>
      <c r="MK63" s="18"/>
      <c r="ML63" s="18"/>
      <c r="MM63" s="18"/>
      <c r="MN63" s="18"/>
      <c r="MO63" s="18"/>
      <c r="MP63" s="18"/>
      <c r="MQ63" s="18"/>
      <c r="MR63" s="18"/>
      <c r="MS63" s="18"/>
      <c r="MT63" s="18"/>
      <c r="MU63" s="18"/>
      <c r="MV63" s="18"/>
      <c r="MW63" s="18"/>
      <c r="MX63" s="18"/>
      <c r="MY63" s="18"/>
      <c r="MZ63" s="18"/>
      <c r="NA63" s="18"/>
      <c r="NB63" s="18"/>
      <c r="NC63" s="18"/>
      <c r="ND63" s="18"/>
      <c r="NE63" s="18"/>
      <c r="NF63" s="18"/>
      <c r="NG63" s="18"/>
      <c r="NH63" s="18"/>
      <c r="NI63" s="18"/>
      <c r="NJ63" s="18"/>
      <c r="NK63" s="18"/>
      <c r="NL63" s="18"/>
      <c r="NM63" s="18"/>
      <c r="NN63" s="18"/>
      <c r="NO63" s="18"/>
      <c r="NP63" s="18"/>
      <c r="NQ63" s="18"/>
      <c r="NR63" s="18"/>
      <c r="NS63" s="18"/>
      <c r="NT63" s="18"/>
      <c r="NU63" s="18"/>
      <c r="NV63" s="18"/>
      <c r="NW63" s="18"/>
      <c r="NX63" s="18"/>
      <c r="NY63" s="18"/>
      <c r="NZ63" s="18"/>
      <c r="OA63" s="18"/>
      <c r="OB63" s="18"/>
      <c r="OC63" s="18"/>
      <c r="OD63" s="18"/>
      <c r="OE63" s="18"/>
      <c r="OF63" s="18"/>
      <c r="OG63" s="18"/>
      <c r="OH63" s="18"/>
      <c r="OI63" s="18"/>
      <c r="OJ63" s="18"/>
      <c r="OK63" s="18"/>
      <c r="OL63" s="18"/>
      <c r="OM63" s="18"/>
      <c r="ON63" s="18"/>
      <c r="OO63" s="18"/>
      <c r="OP63" s="18"/>
      <c r="OQ63" s="18"/>
      <c r="OR63" s="18"/>
      <c r="OS63" s="18"/>
      <c r="OT63" s="18"/>
      <c r="OU63" s="18"/>
      <c r="OV63" s="18"/>
      <c r="OW63" s="18"/>
      <c r="OX63" s="18"/>
      <c r="OY63" s="18"/>
      <c r="OZ63" s="18"/>
      <c r="PA63" s="18"/>
      <c r="PB63" s="18"/>
      <c r="PC63" s="18"/>
      <c r="PD63" s="18"/>
      <c r="PE63" s="18"/>
      <c r="PF63" s="18"/>
      <c r="PG63" s="18"/>
      <c r="PH63" s="18"/>
      <c r="PI63" s="18"/>
      <c r="PJ63" s="18"/>
      <c r="PK63" s="18"/>
      <c r="PL63" s="18"/>
      <c r="PM63" s="18"/>
      <c r="PN63" s="18"/>
      <c r="PO63" s="18"/>
      <c r="PP63" s="18"/>
      <c r="PQ63" s="18"/>
      <c r="PR63" s="18"/>
      <c r="PS63" s="18"/>
      <c r="PT63" s="18"/>
      <c r="PU63" s="18"/>
      <c r="PV63" s="18"/>
      <c r="PW63" s="18"/>
      <c r="PX63" s="18"/>
      <c r="PY63" s="18"/>
      <c r="PZ63" s="18"/>
      <c r="QA63" s="18"/>
      <c r="QB63" s="18"/>
      <c r="QC63" s="18"/>
      <c r="QD63" s="18"/>
      <c r="QE63" s="18"/>
      <c r="QF63" s="18"/>
      <c r="QG63" s="18"/>
      <c r="QH63" s="18"/>
      <c r="QI63" s="18"/>
      <c r="QJ63" s="18"/>
      <c r="QK63" s="18"/>
      <c r="QL63" s="18"/>
      <c r="QM63" s="18"/>
      <c r="QN63" s="18"/>
      <c r="QO63" s="18"/>
      <c r="QP63" s="18"/>
      <c r="QQ63" s="18"/>
      <c r="QR63" s="18"/>
      <c r="QS63" s="18"/>
      <c r="QT63" s="18"/>
      <c r="QU63" s="18"/>
      <c r="QV63" s="18"/>
      <c r="QW63" s="18"/>
      <c r="QX63" s="18"/>
      <c r="QY63" s="18"/>
      <c r="QZ63" s="18"/>
      <c r="RA63" s="18"/>
      <c r="RB63" s="18"/>
      <c r="RC63" s="18"/>
      <c r="RD63" s="18"/>
      <c r="RE63" s="18"/>
      <c r="RF63" s="18"/>
      <c r="RG63" s="18"/>
      <c r="RH63" s="18"/>
      <c r="RI63" s="18"/>
      <c r="RJ63" s="18"/>
      <c r="RK63" s="18"/>
      <c r="RL63" s="18"/>
      <c r="RM63" s="18"/>
      <c r="RN63" s="18"/>
      <c r="RO63" s="18"/>
      <c r="RP63" s="18"/>
      <c r="RQ63" s="18"/>
      <c r="RR63" s="18"/>
      <c r="RS63" s="18"/>
      <c r="RT63" s="18"/>
      <c r="RU63" s="18"/>
      <c r="RV63" s="18"/>
      <c r="RW63" s="18"/>
      <c r="RX63" s="18"/>
      <c r="RY63" s="18"/>
      <c r="RZ63" s="18"/>
      <c r="SA63" s="18"/>
      <c r="SB63" s="18"/>
      <c r="SC63" s="18"/>
      <c r="SD63" s="18"/>
      <c r="SE63" s="18"/>
      <c r="SF63" s="18"/>
      <c r="SG63" s="18"/>
      <c r="SH63" s="18"/>
      <c r="SI63" s="18"/>
      <c r="SJ63" s="18"/>
      <c r="SK63" s="18"/>
      <c r="SL63" s="18"/>
      <c r="SM63" s="18"/>
      <c r="SN63" s="18"/>
      <c r="SO63" s="18"/>
      <c r="SP63" s="18"/>
      <c r="SQ63" s="18"/>
      <c r="SR63" s="18"/>
      <c r="SS63" s="18"/>
      <c r="ST63" s="18"/>
      <c r="SU63" s="18"/>
      <c r="SV63" s="18"/>
      <c r="SW63" s="18"/>
      <c r="SX63" s="18"/>
      <c r="SY63" s="18"/>
      <c r="SZ63" s="18"/>
      <c r="TA63" s="18"/>
      <c r="TB63" s="18"/>
      <c r="TC63" s="18"/>
      <c r="TD63" s="18"/>
      <c r="TE63" s="18"/>
      <c r="TF63" s="18"/>
      <c r="TG63" s="18"/>
      <c r="TH63" s="18"/>
      <c r="TI63" s="18"/>
      <c r="TJ63" s="18"/>
      <c r="TK63" s="18"/>
      <c r="TL63" s="18"/>
      <c r="TM63" s="18"/>
      <c r="TN63" s="18"/>
      <c r="TO63" s="18"/>
      <c r="TP63" s="18"/>
      <c r="TQ63" s="18"/>
      <c r="TR63" s="18"/>
      <c r="TS63" s="18"/>
      <c r="TT63" s="18"/>
      <c r="TU63" s="18"/>
      <c r="TV63" s="18"/>
      <c r="TW63" s="18"/>
      <c r="TX63" s="18"/>
      <c r="TY63" s="18"/>
      <c r="TZ63" s="18"/>
      <c r="UA63" s="18"/>
      <c r="UB63" s="18"/>
      <c r="UC63" s="18"/>
      <c r="UD63" s="18"/>
      <c r="UE63" s="18"/>
      <c r="UF63" s="18"/>
      <c r="UG63" s="18"/>
      <c r="UH63" s="18"/>
      <c r="UI63" s="18"/>
      <c r="UJ63" s="18"/>
      <c r="UK63" s="18"/>
      <c r="UL63" s="18"/>
      <c r="UM63" s="18"/>
      <c r="UN63" s="18"/>
      <c r="UO63" s="18"/>
      <c r="UP63" s="18"/>
      <c r="UQ63" s="18"/>
      <c r="UR63" s="18"/>
      <c r="US63" s="18"/>
      <c r="UT63" s="18"/>
      <c r="UU63" s="18"/>
      <c r="UV63" s="18"/>
      <c r="UW63" s="18"/>
      <c r="UX63" s="18"/>
      <c r="UY63" s="18"/>
      <c r="UZ63" s="18"/>
      <c r="VA63" s="18"/>
      <c r="VB63" s="18"/>
      <c r="VC63" s="18"/>
      <c r="VD63" s="18"/>
      <c r="VE63" s="18"/>
      <c r="VF63" s="18"/>
      <c r="VG63" s="18"/>
      <c r="VH63" s="18"/>
      <c r="VI63" s="18"/>
      <c r="VJ63" s="18"/>
      <c r="VK63" s="18"/>
      <c r="VL63" s="18"/>
      <c r="VM63" s="18"/>
      <c r="VN63" s="18"/>
      <c r="VO63" s="18"/>
      <c r="VP63" s="18"/>
      <c r="VQ63" s="18"/>
      <c r="VR63" s="18"/>
      <c r="VS63" s="18"/>
      <c r="VT63" s="18"/>
      <c r="VU63" s="18"/>
      <c r="VV63" s="18"/>
      <c r="VW63" s="18"/>
      <c r="VX63" s="18"/>
      <c r="VY63" s="18"/>
      <c r="VZ63" s="18"/>
      <c r="WA63" s="18"/>
      <c r="WB63" s="18"/>
      <c r="WC63" s="18"/>
      <c r="WD63" s="18"/>
      <c r="WE63" s="18"/>
      <c r="WF63" s="18"/>
      <c r="WG63" s="18"/>
      <c r="WH63" s="18"/>
      <c r="WI63" s="18"/>
      <c r="WJ63" s="18"/>
      <c r="WK63" s="18"/>
      <c r="WL63" s="18"/>
      <c r="WM63" s="18"/>
      <c r="WN63" s="18"/>
      <c r="WO63" s="18"/>
      <c r="WP63" s="18"/>
      <c r="WQ63" s="18"/>
      <c r="WR63" s="18"/>
      <c r="WS63" s="18"/>
      <c r="WT63" s="18"/>
      <c r="WU63" s="18"/>
      <c r="WV63" s="18"/>
      <c r="WW63" s="18"/>
      <c r="WX63" s="18"/>
      <c r="WY63" s="18"/>
      <c r="WZ63" s="18"/>
      <c r="XA63" s="18"/>
      <c r="XB63" s="18"/>
      <c r="XC63" s="18"/>
      <c r="XD63" s="18"/>
      <c r="XE63" s="18"/>
      <c r="XF63" s="18"/>
      <c r="XG63" s="18"/>
      <c r="XH63" s="18"/>
      <c r="XI63" s="18"/>
      <c r="XJ63" s="18"/>
      <c r="XK63" s="18"/>
      <c r="XL63" s="18"/>
      <c r="XM63" s="18"/>
      <c r="XN63" s="18"/>
      <c r="XO63" s="18"/>
      <c r="XP63" s="18"/>
      <c r="XQ63" s="18"/>
      <c r="XR63" s="18"/>
      <c r="XS63" s="18"/>
      <c r="XT63" s="18"/>
      <c r="XU63" s="18"/>
      <c r="XV63" s="18"/>
      <c r="XW63" s="18"/>
      <c r="XX63" s="18"/>
      <c r="XY63" s="18"/>
      <c r="XZ63" s="18"/>
      <c r="YA63" s="18"/>
      <c r="YB63" s="18"/>
      <c r="YC63" s="18"/>
      <c r="YD63" s="18"/>
      <c r="YE63" s="18"/>
      <c r="YF63" s="18"/>
      <c r="YG63" s="18"/>
      <c r="YH63" s="18"/>
      <c r="YI63" s="18"/>
      <c r="YJ63" s="18"/>
      <c r="YK63" s="18"/>
      <c r="YL63" s="18"/>
      <c r="YM63" s="18"/>
      <c r="YN63" s="18"/>
      <c r="YO63" s="18"/>
      <c r="YP63" s="18"/>
      <c r="YQ63" s="18"/>
      <c r="YR63" s="18"/>
      <c r="YS63" s="18"/>
      <c r="YT63" s="18"/>
      <c r="YU63" s="18"/>
      <c r="YV63" s="18"/>
      <c r="YW63" s="18"/>
      <c r="YX63" s="18"/>
      <c r="YY63" s="18"/>
      <c r="YZ63" s="18"/>
      <c r="ZA63" s="18"/>
      <c r="ZB63" s="18"/>
      <c r="ZC63" s="18"/>
      <c r="ZD63" s="18"/>
      <c r="ZE63" s="18"/>
      <c r="ZF63" s="18"/>
      <c r="ZG63" s="18"/>
      <c r="ZH63" s="18"/>
      <c r="ZI63" s="18"/>
      <c r="ZJ63" s="18"/>
      <c r="ZK63" s="18"/>
      <c r="ZL63" s="18"/>
      <c r="ZM63" s="18"/>
      <c r="ZN63" s="18"/>
      <c r="ZO63" s="18"/>
      <c r="ZP63" s="18"/>
      <c r="ZQ63" s="18"/>
      <c r="ZR63" s="18"/>
      <c r="ZS63" s="18"/>
      <c r="ZT63" s="18"/>
      <c r="ZU63" s="18"/>
      <c r="ZV63" s="18"/>
      <c r="ZW63" s="18"/>
      <c r="ZX63" s="18"/>
      <c r="ZY63" s="18"/>
      <c r="ZZ63" s="18"/>
      <c r="AAA63" s="18"/>
      <c r="AAB63" s="18"/>
      <c r="AAC63" s="18"/>
      <c r="AAD63" s="18"/>
      <c r="AAE63" s="18"/>
      <c r="AAF63" s="18"/>
      <c r="AAG63" s="18"/>
      <c r="AAH63" s="18"/>
      <c r="AAI63" s="18"/>
      <c r="AAJ63" s="18"/>
      <c r="AAK63" s="18"/>
      <c r="AAL63" s="18"/>
      <c r="AAM63" s="18"/>
      <c r="AAN63" s="18"/>
      <c r="AAO63" s="18"/>
      <c r="AAP63" s="18"/>
      <c r="AAQ63" s="18"/>
      <c r="AAR63" s="18"/>
      <c r="AAS63" s="18"/>
      <c r="AAT63" s="18"/>
      <c r="AAU63" s="18"/>
      <c r="AAV63" s="18"/>
      <c r="AAW63" s="18"/>
      <c r="AAX63" s="18"/>
      <c r="AAY63" s="18"/>
      <c r="AAZ63" s="18"/>
      <c r="ABA63" s="18"/>
      <c r="ABB63" s="18"/>
      <c r="ABC63" s="18"/>
      <c r="ABD63" s="18"/>
      <c r="ABE63" s="18"/>
      <c r="ABF63" s="18"/>
      <c r="ABG63" s="18"/>
      <c r="ABH63" s="18"/>
      <c r="ABI63" s="18"/>
      <c r="ABJ63" s="18"/>
      <c r="ABK63" s="18"/>
      <c r="ABL63" s="18"/>
      <c r="ABM63" s="18"/>
      <c r="ABN63" s="18"/>
      <c r="ABO63" s="18"/>
      <c r="ABP63" s="18"/>
      <c r="ABQ63" s="18"/>
      <c r="ABR63" s="18"/>
      <c r="ABS63" s="18"/>
      <c r="ABT63" s="18"/>
      <c r="ABU63" s="18"/>
      <c r="ABV63" s="18"/>
      <c r="ABW63" s="18"/>
      <c r="ABX63" s="18"/>
      <c r="ABY63" s="18"/>
      <c r="ABZ63" s="18"/>
      <c r="ACA63" s="18"/>
      <c r="ACB63" s="18"/>
      <c r="ACC63" s="18"/>
      <c r="ACD63" s="18"/>
      <c r="ACE63" s="18"/>
      <c r="ACF63" s="18"/>
      <c r="ACG63" s="18"/>
      <c r="ACH63" s="18"/>
      <c r="ACI63" s="18"/>
      <c r="ACJ63" s="18"/>
      <c r="ACK63" s="18"/>
      <c r="ACL63" s="18"/>
      <c r="ACM63" s="18"/>
      <c r="ACN63" s="18"/>
      <c r="ACO63" s="18"/>
      <c r="ACP63" s="18"/>
      <c r="ACQ63" s="18"/>
      <c r="ACR63" s="18"/>
      <c r="ACS63" s="18"/>
      <c r="ACT63" s="18"/>
      <c r="ACU63" s="18"/>
      <c r="ACV63" s="18"/>
      <c r="ACW63" s="18"/>
      <c r="ACX63" s="18"/>
      <c r="ACY63" s="18"/>
      <c r="ACZ63" s="18"/>
      <c r="ADA63" s="18"/>
      <c r="ADB63" s="18"/>
      <c r="ADC63" s="18"/>
      <c r="ADD63" s="18"/>
      <c r="ADE63" s="18"/>
      <c r="ADF63" s="18"/>
      <c r="ADG63" s="18"/>
      <c r="ADH63" s="18"/>
      <c r="ADI63" s="18"/>
      <c r="ADJ63" s="18"/>
      <c r="ADK63" s="18"/>
      <c r="ADL63" s="18"/>
      <c r="ADM63" s="18"/>
      <c r="ADN63" s="18"/>
      <c r="ADO63" s="18"/>
      <c r="ADP63" s="18"/>
      <c r="ADQ63" s="18"/>
      <c r="ADR63" s="18"/>
      <c r="ADS63" s="18"/>
      <c r="ADT63" s="18"/>
      <c r="ADU63" s="18"/>
      <c r="ADV63" s="18"/>
      <c r="ADW63" s="18"/>
      <c r="ADX63" s="18"/>
      <c r="ADY63" s="18"/>
      <c r="ADZ63" s="18"/>
      <c r="AEA63" s="18"/>
      <c r="AEB63" s="18"/>
      <c r="AEC63" s="18"/>
      <c r="AED63" s="18"/>
      <c r="AEE63" s="18"/>
      <c r="AEF63" s="18"/>
      <c r="AEG63" s="18"/>
      <c r="AEH63" s="18"/>
      <c r="AEI63" s="18"/>
      <c r="AEJ63" s="18"/>
      <c r="AEK63" s="18"/>
      <c r="AEL63" s="18"/>
      <c r="AEM63" s="18"/>
      <c r="AEN63" s="18"/>
      <c r="AEO63" s="18"/>
      <c r="AEP63" s="18"/>
      <c r="AEQ63" s="18"/>
      <c r="AER63" s="18"/>
      <c r="AES63" s="18"/>
      <c r="AET63" s="18"/>
      <c r="AEU63" s="18"/>
      <c r="AEV63" s="18"/>
      <c r="AEW63" s="18"/>
      <c r="AEX63" s="18"/>
      <c r="AEY63" s="18"/>
      <c r="AEZ63" s="18"/>
      <c r="AFA63" s="18"/>
      <c r="AFB63" s="18"/>
      <c r="AFC63" s="18"/>
      <c r="AFD63" s="18"/>
      <c r="AFE63" s="18"/>
      <c r="AFF63" s="18"/>
      <c r="AFG63" s="18"/>
      <c r="AFH63" s="18"/>
      <c r="AFI63" s="18"/>
      <c r="AFJ63" s="18"/>
      <c r="AFK63" s="18"/>
      <c r="AFL63" s="18"/>
      <c r="AFM63" s="18"/>
      <c r="AFN63" s="18"/>
      <c r="AFO63" s="18"/>
      <c r="AFP63" s="18"/>
      <c r="AFQ63" s="18"/>
      <c r="AFR63" s="18"/>
      <c r="AFS63" s="18"/>
      <c r="AFT63" s="18"/>
      <c r="AFU63" s="18"/>
      <c r="AFV63" s="18"/>
      <c r="AFW63" s="18"/>
      <c r="AFX63" s="18"/>
      <c r="AFY63" s="18"/>
      <c r="AFZ63" s="18"/>
      <c r="AGA63" s="18"/>
      <c r="AGB63" s="18"/>
      <c r="AGC63" s="18"/>
      <c r="AGD63" s="18"/>
      <c r="AGE63" s="18"/>
      <c r="AGF63" s="18"/>
      <c r="AGG63" s="18"/>
      <c r="AGH63" s="18"/>
      <c r="AGI63" s="18"/>
      <c r="AGJ63" s="18"/>
      <c r="AGK63" s="18"/>
      <c r="AGL63" s="18"/>
      <c r="AGM63" s="18"/>
      <c r="AGN63" s="18"/>
      <c r="AGO63" s="18"/>
      <c r="AGP63" s="18"/>
      <c r="AGQ63" s="18"/>
      <c r="AGR63" s="18"/>
      <c r="AGS63" s="18"/>
      <c r="AGT63" s="18"/>
      <c r="AGU63" s="18"/>
      <c r="AGV63" s="18"/>
      <c r="AGW63" s="18"/>
      <c r="AGX63" s="18"/>
      <c r="AGY63" s="18"/>
      <c r="AGZ63" s="18"/>
      <c r="AHA63" s="18"/>
      <c r="AHB63" s="18"/>
      <c r="AHC63" s="18"/>
      <c r="AHD63" s="18"/>
      <c r="AHE63" s="18"/>
      <c r="AHF63" s="18"/>
      <c r="AHG63" s="18"/>
      <c r="AHH63" s="18"/>
      <c r="AHI63" s="18"/>
      <c r="AHJ63" s="18"/>
      <c r="AHK63" s="18"/>
      <c r="AHL63" s="18"/>
      <c r="AHM63" s="18"/>
      <c r="AHN63" s="18"/>
      <c r="AHO63" s="18"/>
      <c r="AHP63" s="18"/>
      <c r="AHQ63" s="18"/>
      <c r="AHR63" s="18"/>
      <c r="AHS63" s="18"/>
      <c r="AHT63" s="18"/>
      <c r="AHU63" s="18"/>
      <c r="AHV63" s="18"/>
      <c r="AHW63" s="18"/>
      <c r="AHX63" s="18"/>
      <c r="AHY63" s="18"/>
      <c r="AHZ63" s="18"/>
      <c r="AIA63" s="18"/>
      <c r="AIB63" s="18"/>
      <c r="AIC63" s="18"/>
      <c r="AID63" s="18"/>
      <c r="AIE63" s="18"/>
      <c r="AIF63" s="18"/>
      <c r="AIG63" s="18"/>
      <c r="AIH63" s="18"/>
      <c r="AII63" s="18"/>
      <c r="AIJ63" s="18"/>
      <c r="AIK63" s="18"/>
      <c r="AIL63" s="18"/>
      <c r="AIM63" s="18"/>
      <c r="AIN63" s="18"/>
      <c r="AIO63" s="18"/>
      <c r="AIP63" s="18"/>
      <c r="AIQ63" s="18"/>
      <c r="AIR63" s="18"/>
      <c r="AIS63" s="18"/>
      <c r="AIT63" s="18"/>
      <c r="AIU63" s="18"/>
      <c r="AIV63" s="18"/>
      <c r="AIW63" s="18"/>
      <c r="AIX63" s="18"/>
      <c r="AIY63" s="18"/>
      <c r="AIZ63" s="18"/>
      <c r="AJA63" s="18"/>
      <c r="AJB63" s="18"/>
      <c r="AJC63" s="18"/>
      <c r="AJD63" s="18"/>
      <c r="AJE63" s="18"/>
      <c r="AJF63" s="18"/>
      <c r="AJG63" s="18"/>
      <c r="AJH63" s="18"/>
      <c r="AJI63" s="18"/>
      <c r="AJJ63" s="18"/>
      <c r="AJK63" s="18"/>
      <c r="AJL63" s="18"/>
      <c r="AJM63" s="18"/>
      <c r="AJN63" s="18"/>
      <c r="AJO63" s="18"/>
      <c r="AJP63" s="18"/>
      <c r="AJQ63" s="18"/>
      <c r="AJR63" s="18"/>
      <c r="AJS63" s="18"/>
      <c r="AJT63" s="18"/>
      <c r="AJU63" s="18"/>
      <c r="AJV63" s="18"/>
      <c r="AJW63" s="18"/>
      <c r="AJX63" s="18"/>
      <c r="AJY63" s="18"/>
      <c r="AJZ63" s="18"/>
      <c r="AKA63" s="18"/>
      <c r="AKB63" s="18"/>
      <c r="AKC63" s="18"/>
      <c r="AKD63" s="18"/>
      <c r="AKE63" s="18"/>
      <c r="AKF63" s="18"/>
      <c r="AKG63" s="18"/>
      <c r="AKH63" s="18"/>
      <c r="AKI63" s="18"/>
      <c r="AKJ63" s="18"/>
      <c r="AKK63" s="18"/>
      <c r="AKL63" s="18"/>
      <c r="AKM63" s="18"/>
      <c r="AKN63" s="18"/>
      <c r="AKO63" s="18"/>
      <c r="AKP63" s="18"/>
      <c r="AKQ63" s="18"/>
      <c r="AKR63" s="18"/>
      <c r="AKS63" s="18"/>
      <c r="AKT63" s="18"/>
      <c r="AKU63" s="18"/>
      <c r="AKV63" s="18"/>
      <c r="AKW63" s="18"/>
      <c r="AKX63" s="18"/>
      <c r="AKY63" s="18"/>
      <c r="AKZ63" s="18"/>
      <c r="ALA63" s="18"/>
      <c r="ALB63" s="18"/>
      <c r="ALC63" s="18"/>
      <c r="ALD63" s="18"/>
      <c r="ALE63" s="18"/>
      <c r="ALF63" s="18"/>
      <c r="ALG63" s="18"/>
      <c r="ALH63" s="18"/>
      <c r="ALI63" s="18"/>
      <c r="ALJ63" s="18"/>
      <c r="ALK63" s="18"/>
      <c r="ALL63" s="18"/>
      <c r="ALM63" s="18"/>
      <c r="ALN63" s="18"/>
      <c r="ALO63" s="18"/>
      <c r="ALP63" s="18"/>
      <c r="ALQ63" s="18"/>
      <c r="ALR63" s="18"/>
      <c r="ALS63" s="18"/>
      <c r="ALT63" s="18"/>
      <c r="ALU63" s="18"/>
      <c r="ALV63" s="18"/>
      <c r="ALW63" s="18"/>
      <c r="ALX63" s="18"/>
      <c r="ALY63" s="18"/>
      <c r="ALZ63" s="18"/>
      <c r="AMA63" s="18"/>
      <c r="AMB63" s="18"/>
      <c r="AMC63" s="18"/>
      <c r="AMD63" s="18"/>
      <c r="AME63" s="18"/>
      <c r="AMF63" s="18"/>
      <c r="AMG63" s="18"/>
      <c r="AMH63" s="18"/>
      <c r="AMI63" s="18"/>
      <c r="AMJ63" s="18"/>
      <c r="AMK63" s="18"/>
    </row>
    <row r="64" spans="1:1025">
      <c r="A64" s="197"/>
      <c r="B64" s="197"/>
      <c r="C64" s="197"/>
      <c r="D64" s="203"/>
      <c r="E64" s="204"/>
      <c r="F64" s="204"/>
      <c r="G64" s="204"/>
      <c r="H64" s="3"/>
    </row>
    <row r="65" spans="1:1025" ht="24.75" customHeight="1">
      <c r="A65" s="44" t="s">
        <v>38</v>
      </c>
      <c r="B65" s="277" t="s">
        <v>237</v>
      </c>
      <c r="C65" s="277"/>
      <c r="D65" s="277"/>
      <c r="E65" s="277"/>
      <c r="F65" s="277"/>
      <c r="G65" s="277"/>
      <c r="H65" s="3"/>
    </row>
    <row r="66" spans="1:1025" ht="15" customHeight="1">
      <c r="A66" s="205"/>
      <c r="B66" s="306" t="s">
        <v>84</v>
      </c>
      <c r="C66" s="306"/>
      <c r="D66" s="306"/>
      <c r="E66" s="280" t="s">
        <v>20</v>
      </c>
      <c r="F66" s="281"/>
      <c r="G66" s="206" t="s">
        <v>18</v>
      </c>
      <c r="H66" s="3"/>
    </row>
    <row r="67" spans="1:1025" s="17" customFormat="1" ht="15" customHeight="1">
      <c r="A67" s="169" t="s">
        <v>8</v>
      </c>
      <c r="B67" s="282" t="s">
        <v>28</v>
      </c>
      <c r="C67" s="282"/>
      <c r="D67" s="282"/>
      <c r="E67" s="278">
        <v>0.2</v>
      </c>
      <c r="F67" s="279"/>
      <c r="G67" s="207">
        <f>ROUND((G48+G61)*E67,2)</f>
        <v>721.14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  <c r="LV67" s="16"/>
      <c r="LW67" s="16"/>
      <c r="LX67" s="16"/>
      <c r="LY67" s="16"/>
      <c r="LZ67" s="16"/>
      <c r="MA67" s="16"/>
      <c r="MB67" s="16"/>
      <c r="MC67" s="16"/>
      <c r="MD67" s="16"/>
      <c r="ME67" s="16"/>
      <c r="MF67" s="16"/>
      <c r="MG67" s="16"/>
      <c r="MH67" s="16"/>
      <c r="MI67" s="16"/>
      <c r="MJ67" s="16"/>
      <c r="MK67" s="16"/>
      <c r="ML67" s="16"/>
      <c r="MM67" s="16"/>
      <c r="MN67" s="16"/>
      <c r="MO67" s="16"/>
      <c r="MP67" s="16"/>
      <c r="MQ67" s="16"/>
      <c r="MR67" s="16"/>
      <c r="MS67" s="16"/>
      <c r="MT67" s="16"/>
      <c r="MU67" s="16"/>
      <c r="MV67" s="16"/>
      <c r="MW67" s="16"/>
      <c r="MX67" s="16"/>
      <c r="MY67" s="16"/>
      <c r="MZ67" s="16"/>
      <c r="NA67" s="16"/>
      <c r="NB67" s="16"/>
      <c r="NC67" s="16"/>
      <c r="ND67" s="16"/>
      <c r="NE67" s="16"/>
      <c r="NF67" s="16"/>
      <c r="NG67" s="16"/>
      <c r="NH67" s="16"/>
      <c r="NI67" s="16"/>
      <c r="NJ67" s="16"/>
      <c r="NK67" s="16"/>
      <c r="NL67" s="16"/>
      <c r="NM67" s="16"/>
      <c r="NN67" s="16"/>
      <c r="NO67" s="16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16"/>
      <c r="OE67" s="16"/>
      <c r="OF67" s="16"/>
      <c r="OG67" s="16"/>
      <c r="OH67" s="16"/>
      <c r="OI67" s="16"/>
      <c r="OJ67" s="16"/>
      <c r="OK67" s="16"/>
      <c r="OL67" s="16"/>
      <c r="OM67" s="16"/>
      <c r="ON67" s="16"/>
      <c r="OO67" s="16"/>
      <c r="OP67" s="16"/>
      <c r="OQ67" s="16"/>
      <c r="OR67" s="16"/>
      <c r="OS67" s="16"/>
      <c r="OT67" s="16"/>
      <c r="OU67" s="16"/>
      <c r="OV67" s="16"/>
      <c r="OW67" s="16"/>
      <c r="OX67" s="16"/>
      <c r="OY67" s="16"/>
      <c r="OZ67" s="16"/>
      <c r="PA67" s="16"/>
      <c r="PB67" s="16"/>
      <c r="PC67" s="16"/>
      <c r="PD67" s="16"/>
      <c r="PE67" s="16"/>
      <c r="PF67" s="16"/>
      <c r="PG67" s="16"/>
      <c r="PH67" s="16"/>
      <c r="PI67" s="16"/>
      <c r="PJ67" s="16"/>
      <c r="PK67" s="16"/>
      <c r="PL67" s="16"/>
      <c r="PM67" s="16"/>
      <c r="PN67" s="16"/>
      <c r="PO67" s="16"/>
      <c r="PP67" s="16"/>
      <c r="PQ67" s="16"/>
      <c r="PR67" s="16"/>
      <c r="PS67" s="16"/>
      <c r="PT67" s="16"/>
      <c r="PU67" s="16"/>
      <c r="PV67" s="16"/>
      <c r="PW67" s="16"/>
      <c r="PX67" s="16"/>
      <c r="PY67" s="16"/>
      <c r="PZ67" s="16"/>
      <c r="QA67" s="16"/>
      <c r="QB67" s="16"/>
      <c r="QC67" s="16"/>
      <c r="QD67" s="16"/>
      <c r="QE67" s="16"/>
      <c r="QF67" s="16"/>
      <c r="QG67" s="16"/>
      <c r="QH67" s="16"/>
      <c r="QI67" s="16"/>
      <c r="QJ67" s="16"/>
      <c r="QK67" s="16"/>
      <c r="QL67" s="16"/>
      <c r="QM67" s="16"/>
      <c r="QN67" s="16"/>
      <c r="QO67" s="16"/>
      <c r="QP67" s="16"/>
      <c r="QQ67" s="16"/>
      <c r="QR67" s="16"/>
      <c r="QS67" s="16"/>
      <c r="QT67" s="16"/>
      <c r="QU67" s="16"/>
      <c r="QV67" s="16"/>
      <c r="QW67" s="16"/>
      <c r="QX67" s="16"/>
      <c r="QY67" s="16"/>
      <c r="QZ67" s="16"/>
      <c r="RA67" s="16"/>
      <c r="RB67" s="16"/>
      <c r="RC67" s="16"/>
      <c r="RD67" s="16"/>
      <c r="RE67" s="16"/>
      <c r="RF67" s="16"/>
      <c r="RG67" s="16"/>
      <c r="RH67" s="16"/>
      <c r="RI67" s="16"/>
      <c r="RJ67" s="16"/>
      <c r="RK67" s="16"/>
      <c r="RL67" s="16"/>
      <c r="RM67" s="16"/>
      <c r="RN67" s="16"/>
      <c r="RO67" s="16"/>
      <c r="RP67" s="16"/>
      <c r="RQ67" s="16"/>
      <c r="RR67" s="16"/>
      <c r="RS67" s="16"/>
      <c r="RT67" s="16"/>
      <c r="RU67" s="16"/>
      <c r="RV67" s="16"/>
      <c r="RW67" s="16"/>
      <c r="RX67" s="16"/>
      <c r="RY67" s="16"/>
      <c r="RZ67" s="16"/>
      <c r="SA67" s="16"/>
      <c r="SB67" s="16"/>
      <c r="SC67" s="16"/>
      <c r="SD67" s="16"/>
      <c r="SE67" s="16"/>
      <c r="SF67" s="16"/>
      <c r="SG67" s="16"/>
      <c r="SH67" s="16"/>
      <c r="SI67" s="16"/>
      <c r="SJ67" s="16"/>
      <c r="SK67" s="16"/>
      <c r="SL67" s="16"/>
      <c r="SM67" s="16"/>
      <c r="SN67" s="16"/>
      <c r="SO67" s="16"/>
      <c r="SP67" s="16"/>
      <c r="SQ67" s="16"/>
      <c r="SR67" s="16"/>
      <c r="SS67" s="16"/>
      <c r="ST67" s="16"/>
      <c r="SU67" s="16"/>
      <c r="SV67" s="16"/>
      <c r="SW67" s="16"/>
      <c r="SX67" s="16"/>
      <c r="SY67" s="16"/>
      <c r="SZ67" s="16"/>
      <c r="TA67" s="16"/>
      <c r="TB67" s="16"/>
      <c r="TC67" s="16"/>
      <c r="TD67" s="16"/>
      <c r="TE67" s="16"/>
      <c r="TF67" s="16"/>
      <c r="TG67" s="16"/>
      <c r="TH67" s="16"/>
      <c r="TI67" s="16"/>
      <c r="TJ67" s="16"/>
      <c r="TK67" s="16"/>
      <c r="TL67" s="16"/>
      <c r="TM67" s="16"/>
      <c r="TN67" s="16"/>
      <c r="TO67" s="16"/>
      <c r="TP67" s="16"/>
      <c r="TQ67" s="16"/>
      <c r="TR67" s="16"/>
      <c r="TS67" s="16"/>
      <c r="TT67" s="16"/>
      <c r="TU67" s="16"/>
      <c r="TV67" s="16"/>
      <c r="TW67" s="16"/>
      <c r="TX67" s="16"/>
      <c r="TY67" s="16"/>
      <c r="TZ67" s="16"/>
      <c r="UA67" s="16"/>
      <c r="UB67" s="16"/>
      <c r="UC67" s="16"/>
      <c r="UD67" s="16"/>
      <c r="UE67" s="16"/>
      <c r="UF67" s="16"/>
      <c r="UG67" s="16"/>
      <c r="UH67" s="16"/>
      <c r="UI67" s="16"/>
      <c r="UJ67" s="16"/>
      <c r="UK67" s="16"/>
      <c r="UL67" s="16"/>
      <c r="UM67" s="16"/>
      <c r="UN67" s="16"/>
      <c r="UO67" s="16"/>
      <c r="UP67" s="16"/>
      <c r="UQ67" s="16"/>
      <c r="UR67" s="16"/>
      <c r="US67" s="16"/>
      <c r="UT67" s="16"/>
      <c r="UU67" s="16"/>
      <c r="UV67" s="16"/>
      <c r="UW67" s="16"/>
      <c r="UX67" s="16"/>
      <c r="UY67" s="16"/>
      <c r="UZ67" s="16"/>
      <c r="VA67" s="16"/>
      <c r="VB67" s="16"/>
      <c r="VC67" s="16"/>
      <c r="VD67" s="16"/>
      <c r="VE67" s="16"/>
      <c r="VF67" s="16"/>
      <c r="VG67" s="16"/>
      <c r="VH67" s="16"/>
      <c r="VI67" s="16"/>
      <c r="VJ67" s="16"/>
      <c r="VK67" s="16"/>
      <c r="VL67" s="16"/>
      <c r="VM67" s="16"/>
      <c r="VN67" s="16"/>
      <c r="VO67" s="16"/>
      <c r="VP67" s="16"/>
      <c r="VQ67" s="16"/>
      <c r="VR67" s="16"/>
      <c r="VS67" s="16"/>
      <c r="VT67" s="16"/>
      <c r="VU67" s="16"/>
      <c r="VV67" s="16"/>
      <c r="VW67" s="16"/>
      <c r="VX67" s="16"/>
      <c r="VY67" s="16"/>
      <c r="VZ67" s="16"/>
      <c r="WA67" s="16"/>
      <c r="WB67" s="16"/>
      <c r="WC67" s="16"/>
      <c r="WD67" s="16"/>
      <c r="WE67" s="16"/>
      <c r="WF67" s="16"/>
      <c r="WG67" s="16"/>
      <c r="WH67" s="16"/>
      <c r="WI67" s="16"/>
      <c r="WJ67" s="16"/>
      <c r="WK67" s="16"/>
      <c r="WL67" s="16"/>
      <c r="WM67" s="16"/>
      <c r="WN67" s="16"/>
      <c r="WO67" s="16"/>
      <c r="WP67" s="16"/>
      <c r="WQ67" s="16"/>
      <c r="WR67" s="16"/>
      <c r="WS67" s="16"/>
      <c r="WT67" s="16"/>
      <c r="WU67" s="16"/>
      <c r="WV67" s="16"/>
      <c r="WW67" s="16"/>
      <c r="WX67" s="16"/>
      <c r="WY67" s="16"/>
      <c r="WZ67" s="16"/>
      <c r="XA67" s="16"/>
      <c r="XB67" s="16"/>
      <c r="XC67" s="16"/>
      <c r="XD67" s="16"/>
      <c r="XE67" s="16"/>
      <c r="XF67" s="16"/>
      <c r="XG67" s="16"/>
      <c r="XH67" s="16"/>
      <c r="XI67" s="16"/>
      <c r="XJ67" s="16"/>
      <c r="XK67" s="16"/>
      <c r="XL67" s="16"/>
      <c r="XM67" s="16"/>
      <c r="XN67" s="16"/>
      <c r="XO67" s="16"/>
      <c r="XP67" s="16"/>
      <c r="XQ67" s="16"/>
      <c r="XR67" s="16"/>
      <c r="XS67" s="16"/>
      <c r="XT67" s="16"/>
      <c r="XU67" s="16"/>
      <c r="XV67" s="16"/>
      <c r="XW67" s="16"/>
      <c r="XX67" s="16"/>
      <c r="XY67" s="16"/>
      <c r="XZ67" s="16"/>
      <c r="YA67" s="16"/>
      <c r="YB67" s="16"/>
      <c r="YC67" s="16"/>
      <c r="YD67" s="16"/>
      <c r="YE67" s="16"/>
      <c r="YF67" s="16"/>
      <c r="YG67" s="16"/>
      <c r="YH67" s="16"/>
      <c r="YI67" s="16"/>
      <c r="YJ67" s="16"/>
      <c r="YK67" s="16"/>
      <c r="YL67" s="16"/>
      <c r="YM67" s="16"/>
      <c r="YN67" s="16"/>
      <c r="YO67" s="16"/>
      <c r="YP67" s="16"/>
      <c r="YQ67" s="16"/>
      <c r="YR67" s="16"/>
      <c r="YS67" s="16"/>
      <c r="YT67" s="16"/>
      <c r="YU67" s="16"/>
      <c r="YV67" s="16"/>
      <c r="YW67" s="16"/>
      <c r="YX67" s="16"/>
      <c r="YY67" s="16"/>
      <c r="YZ67" s="16"/>
      <c r="ZA67" s="16"/>
      <c r="ZB67" s="16"/>
      <c r="ZC67" s="16"/>
      <c r="ZD67" s="16"/>
      <c r="ZE67" s="16"/>
      <c r="ZF67" s="16"/>
      <c r="ZG67" s="16"/>
      <c r="ZH67" s="16"/>
      <c r="ZI67" s="16"/>
      <c r="ZJ67" s="16"/>
      <c r="ZK67" s="16"/>
      <c r="ZL67" s="16"/>
      <c r="ZM67" s="16"/>
      <c r="ZN67" s="16"/>
      <c r="ZO67" s="16"/>
      <c r="ZP67" s="16"/>
      <c r="ZQ67" s="16"/>
      <c r="ZR67" s="16"/>
      <c r="ZS67" s="16"/>
      <c r="ZT67" s="16"/>
      <c r="ZU67" s="16"/>
      <c r="ZV67" s="16"/>
      <c r="ZW67" s="16"/>
      <c r="ZX67" s="16"/>
      <c r="ZY67" s="16"/>
      <c r="ZZ67" s="16"/>
      <c r="AAA67" s="16"/>
      <c r="AAB67" s="16"/>
      <c r="AAC67" s="16"/>
      <c r="AAD67" s="16"/>
      <c r="AAE67" s="16"/>
      <c r="AAF67" s="16"/>
      <c r="AAG67" s="16"/>
      <c r="AAH67" s="16"/>
      <c r="AAI67" s="16"/>
      <c r="AAJ67" s="16"/>
      <c r="AAK67" s="16"/>
      <c r="AAL67" s="16"/>
      <c r="AAM67" s="16"/>
      <c r="AAN67" s="16"/>
      <c r="AAO67" s="16"/>
      <c r="AAP67" s="16"/>
      <c r="AAQ67" s="16"/>
      <c r="AAR67" s="16"/>
      <c r="AAS67" s="16"/>
      <c r="AAT67" s="16"/>
      <c r="AAU67" s="16"/>
      <c r="AAV67" s="16"/>
      <c r="AAW67" s="16"/>
      <c r="AAX67" s="16"/>
      <c r="AAY67" s="16"/>
      <c r="AAZ67" s="16"/>
      <c r="ABA67" s="16"/>
      <c r="ABB67" s="16"/>
      <c r="ABC67" s="16"/>
      <c r="ABD67" s="16"/>
      <c r="ABE67" s="16"/>
      <c r="ABF67" s="16"/>
      <c r="ABG67" s="16"/>
      <c r="ABH67" s="16"/>
      <c r="ABI67" s="16"/>
      <c r="ABJ67" s="16"/>
      <c r="ABK67" s="16"/>
      <c r="ABL67" s="16"/>
      <c r="ABM67" s="16"/>
      <c r="ABN67" s="16"/>
      <c r="ABO67" s="16"/>
      <c r="ABP67" s="16"/>
      <c r="ABQ67" s="16"/>
      <c r="ABR67" s="16"/>
      <c r="ABS67" s="16"/>
      <c r="ABT67" s="16"/>
      <c r="ABU67" s="16"/>
      <c r="ABV67" s="16"/>
      <c r="ABW67" s="16"/>
      <c r="ABX67" s="16"/>
      <c r="ABY67" s="16"/>
      <c r="ABZ67" s="16"/>
      <c r="ACA67" s="16"/>
      <c r="ACB67" s="16"/>
      <c r="ACC67" s="16"/>
      <c r="ACD67" s="16"/>
      <c r="ACE67" s="16"/>
      <c r="ACF67" s="16"/>
      <c r="ACG67" s="16"/>
      <c r="ACH67" s="16"/>
      <c r="ACI67" s="16"/>
      <c r="ACJ67" s="16"/>
      <c r="ACK67" s="16"/>
      <c r="ACL67" s="16"/>
      <c r="ACM67" s="16"/>
      <c r="ACN67" s="16"/>
      <c r="ACO67" s="16"/>
      <c r="ACP67" s="16"/>
      <c r="ACQ67" s="16"/>
      <c r="ACR67" s="16"/>
      <c r="ACS67" s="16"/>
      <c r="ACT67" s="16"/>
      <c r="ACU67" s="16"/>
      <c r="ACV67" s="16"/>
      <c r="ACW67" s="16"/>
      <c r="ACX67" s="16"/>
      <c r="ACY67" s="16"/>
      <c r="ACZ67" s="16"/>
      <c r="ADA67" s="16"/>
      <c r="ADB67" s="16"/>
      <c r="ADC67" s="16"/>
      <c r="ADD67" s="16"/>
      <c r="ADE67" s="16"/>
      <c r="ADF67" s="16"/>
      <c r="ADG67" s="16"/>
      <c r="ADH67" s="16"/>
      <c r="ADI67" s="16"/>
      <c r="ADJ67" s="16"/>
      <c r="ADK67" s="16"/>
      <c r="ADL67" s="16"/>
      <c r="ADM67" s="16"/>
      <c r="ADN67" s="16"/>
      <c r="ADO67" s="16"/>
      <c r="ADP67" s="16"/>
      <c r="ADQ67" s="16"/>
      <c r="ADR67" s="16"/>
      <c r="ADS67" s="16"/>
      <c r="ADT67" s="16"/>
      <c r="ADU67" s="16"/>
      <c r="ADV67" s="16"/>
      <c r="ADW67" s="16"/>
      <c r="ADX67" s="16"/>
      <c r="ADY67" s="16"/>
      <c r="ADZ67" s="16"/>
      <c r="AEA67" s="16"/>
      <c r="AEB67" s="16"/>
      <c r="AEC67" s="16"/>
      <c r="AED67" s="16"/>
      <c r="AEE67" s="16"/>
      <c r="AEF67" s="16"/>
      <c r="AEG67" s="16"/>
      <c r="AEH67" s="16"/>
      <c r="AEI67" s="16"/>
      <c r="AEJ67" s="16"/>
      <c r="AEK67" s="16"/>
      <c r="AEL67" s="16"/>
      <c r="AEM67" s="16"/>
      <c r="AEN67" s="16"/>
      <c r="AEO67" s="16"/>
      <c r="AEP67" s="16"/>
      <c r="AEQ67" s="16"/>
      <c r="AER67" s="16"/>
      <c r="AES67" s="16"/>
      <c r="AET67" s="16"/>
      <c r="AEU67" s="16"/>
      <c r="AEV67" s="16"/>
      <c r="AEW67" s="16"/>
      <c r="AEX67" s="16"/>
      <c r="AEY67" s="16"/>
      <c r="AEZ67" s="16"/>
      <c r="AFA67" s="16"/>
      <c r="AFB67" s="16"/>
      <c r="AFC67" s="16"/>
      <c r="AFD67" s="16"/>
      <c r="AFE67" s="16"/>
      <c r="AFF67" s="16"/>
      <c r="AFG67" s="16"/>
      <c r="AFH67" s="16"/>
      <c r="AFI67" s="16"/>
      <c r="AFJ67" s="16"/>
      <c r="AFK67" s="16"/>
      <c r="AFL67" s="16"/>
      <c r="AFM67" s="16"/>
      <c r="AFN67" s="16"/>
      <c r="AFO67" s="16"/>
      <c r="AFP67" s="16"/>
      <c r="AFQ67" s="16"/>
      <c r="AFR67" s="16"/>
      <c r="AFS67" s="16"/>
      <c r="AFT67" s="16"/>
      <c r="AFU67" s="16"/>
      <c r="AFV67" s="16"/>
      <c r="AFW67" s="16"/>
      <c r="AFX67" s="16"/>
      <c r="AFY67" s="16"/>
      <c r="AFZ67" s="16"/>
      <c r="AGA67" s="16"/>
      <c r="AGB67" s="16"/>
      <c r="AGC67" s="16"/>
      <c r="AGD67" s="16"/>
      <c r="AGE67" s="16"/>
      <c r="AGF67" s="16"/>
      <c r="AGG67" s="16"/>
      <c r="AGH67" s="16"/>
      <c r="AGI67" s="16"/>
      <c r="AGJ67" s="16"/>
      <c r="AGK67" s="16"/>
      <c r="AGL67" s="16"/>
      <c r="AGM67" s="16"/>
      <c r="AGN67" s="16"/>
      <c r="AGO67" s="16"/>
      <c r="AGP67" s="16"/>
      <c r="AGQ67" s="16"/>
      <c r="AGR67" s="16"/>
      <c r="AGS67" s="16"/>
      <c r="AGT67" s="16"/>
      <c r="AGU67" s="16"/>
      <c r="AGV67" s="16"/>
      <c r="AGW67" s="16"/>
      <c r="AGX67" s="16"/>
      <c r="AGY67" s="16"/>
      <c r="AGZ67" s="16"/>
      <c r="AHA67" s="16"/>
      <c r="AHB67" s="16"/>
      <c r="AHC67" s="16"/>
      <c r="AHD67" s="16"/>
      <c r="AHE67" s="16"/>
      <c r="AHF67" s="16"/>
      <c r="AHG67" s="16"/>
      <c r="AHH67" s="16"/>
      <c r="AHI67" s="16"/>
      <c r="AHJ67" s="16"/>
      <c r="AHK67" s="16"/>
      <c r="AHL67" s="16"/>
      <c r="AHM67" s="16"/>
      <c r="AHN67" s="16"/>
      <c r="AHO67" s="16"/>
      <c r="AHP67" s="16"/>
      <c r="AHQ67" s="16"/>
      <c r="AHR67" s="16"/>
      <c r="AHS67" s="16"/>
      <c r="AHT67" s="16"/>
      <c r="AHU67" s="16"/>
      <c r="AHV67" s="16"/>
      <c r="AHW67" s="16"/>
      <c r="AHX67" s="16"/>
      <c r="AHY67" s="16"/>
      <c r="AHZ67" s="16"/>
      <c r="AIA67" s="16"/>
      <c r="AIB67" s="16"/>
      <c r="AIC67" s="16"/>
      <c r="AID67" s="16"/>
      <c r="AIE67" s="16"/>
      <c r="AIF67" s="16"/>
      <c r="AIG67" s="16"/>
      <c r="AIH67" s="16"/>
      <c r="AII67" s="16"/>
      <c r="AIJ67" s="16"/>
      <c r="AIK67" s="16"/>
      <c r="AIL67" s="16"/>
      <c r="AIM67" s="16"/>
      <c r="AIN67" s="16"/>
      <c r="AIO67" s="16"/>
      <c r="AIP67" s="16"/>
      <c r="AIQ67" s="16"/>
      <c r="AIR67" s="16"/>
      <c r="AIS67" s="16"/>
      <c r="AIT67" s="16"/>
      <c r="AIU67" s="16"/>
      <c r="AIV67" s="16"/>
      <c r="AIW67" s="16"/>
      <c r="AIX67" s="16"/>
      <c r="AIY67" s="16"/>
      <c r="AIZ67" s="16"/>
      <c r="AJA67" s="16"/>
      <c r="AJB67" s="16"/>
      <c r="AJC67" s="16"/>
      <c r="AJD67" s="16"/>
      <c r="AJE67" s="16"/>
      <c r="AJF67" s="16"/>
      <c r="AJG67" s="16"/>
      <c r="AJH67" s="16"/>
      <c r="AJI67" s="16"/>
      <c r="AJJ67" s="16"/>
      <c r="AJK67" s="16"/>
      <c r="AJL67" s="16"/>
      <c r="AJM67" s="16"/>
      <c r="AJN67" s="16"/>
      <c r="AJO67" s="16"/>
      <c r="AJP67" s="16"/>
      <c r="AJQ67" s="16"/>
      <c r="AJR67" s="16"/>
      <c r="AJS67" s="16"/>
      <c r="AJT67" s="16"/>
      <c r="AJU67" s="16"/>
      <c r="AJV67" s="16"/>
      <c r="AJW67" s="16"/>
      <c r="AJX67" s="16"/>
      <c r="AJY67" s="16"/>
      <c r="AJZ67" s="16"/>
      <c r="AKA67" s="16"/>
      <c r="AKB67" s="16"/>
      <c r="AKC67" s="16"/>
      <c r="AKD67" s="16"/>
      <c r="AKE67" s="16"/>
      <c r="AKF67" s="16"/>
      <c r="AKG67" s="16"/>
      <c r="AKH67" s="16"/>
      <c r="AKI67" s="16"/>
      <c r="AKJ67" s="16"/>
      <c r="AKK67" s="16"/>
      <c r="AKL67" s="16"/>
      <c r="AKM67" s="16"/>
      <c r="AKN67" s="16"/>
      <c r="AKO67" s="16"/>
      <c r="AKP67" s="16"/>
      <c r="AKQ67" s="16"/>
      <c r="AKR67" s="16"/>
      <c r="AKS67" s="16"/>
      <c r="AKT67" s="16"/>
      <c r="AKU67" s="16"/>
      <c r="AKV67" s="16"/>
      <c r="AKW67" s="16"/>
      <c r="AKX67" s="16"/>
      <c r="AKY67" s="16"/>
      <c r="AKZ67" s="16"/>
      <c r="ALA67" s="16"/>
      <c r="ALB67" s="16"/>
      <c r="ALC67" s="16"/>
      <c r="ALD67" s="16"/>
      <c r="ALE67" s="16"/>
      <c r="ALF67" s="16"/>
      <c r="ALG67" s="16"/>
      <c r="ALH67" s="16"/>
      <c r="ALI67" s="16"/>
      <c r="ALJ67" s="16"/>
      <c r="ALK67" s="16"/>
      <c r="ALL67" s="16"/>
      <c r="ALM67" s="16"/>
      <c r="ALN67" s="16"/>
      <c r="ALO67" s="16"/>
      <c r="ALP67" s="16"/>
      <c r="ALQ67" s="16"/>
      <c r="ALR67" s="16"/>
      <c r="ALS67" s="16"/>
      <c r="ALT67" s="16"/>
      <c r="ALU67" s="16"/>
      <c r="ALV67" s="16"/>
      <c r="ALW67" s="16"/>
      <c r="ALX67" s="16"/>
      <c r="ALY67" s="16"/>
      <c r="ALZ67" s="16"/>
      <c r="AMA67" s="16"/>
      <c r="AMB67" s="16"/>
      <c r="AMC67" s="16"/>
      <c r="AMD67" s="16"/>
      <c r="AME67" s="16"/>
      <c r="AMF67" s="16"/>
      <c r="AMG67" s="16"/>
      <c r="AMH67" s="16"/>
      <c r="AMI67" s="16"/>
      <c r="AMJ67" s="16"/>
      <c r="AMK67" s="16"/>
    </row>
    <row r="68" spans="1:1025" s="17" customFormat="1" ht="15" customHeight="1">
      <c r="A68" s="169" t="s">
        <v>10</v>
      </c>
      <c r="B68" s="282" t="s">
        <v>39</v>
      </c>
      <c r="C68" s="282"/>
      <c r="D68" s="282"/>
      <c r="E68" s="283">
        <v>2.5000000000000001E-2</v>
      </c>
      <c r="F68" s="284"/>
      <c r="G68" s="207">
        <f>ROUND((G48+G61)*E68,2)</f>
        <v>90.14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</row>
    <row r="69" spans="1:1025" s="17" customFormat="1" ht="15" customHeight="1">
      <c r="A69" s="169" t="s">
        <v>12</v>
      </c>
      <c r="B69" s="282" t="s">
        <v>91</v>
      </c>
      <c r="C69" s="282"/>
      <c r="D69" s="282"/>
      <c r="E69" s="278">
        <f>ROUND((H70*I70),6)</f>
        <v>0.03</v>
      </c>
      <c r="F69" s="279"/>
      <c r="G69" s="207">
        <f>ROUND((G48+G61)*E69,2)</f>
        <v>108.17</v>
      </c>
      <c r="H69" s="173" t="s">
        <v>85</v>
      </c>
      <c r="I69" s="45" t="s">
        <v>86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</row>
    <row r="70" spans="1:1025" s="17" customFormat="1" ht="15" customHeight="1">
      <c r="A70" s="169" t="s">
        <v>13</v>
      </c>
      <c r="B70" s="282" t="s">
        <v>40</v>
      </c>
      <c r="C70" s="282"/>
      <c r="D70" s="282"/>
      <c r="E70" s="283">
        <v>1.4999999999999999E-2</v>
      </c>
      <c r="F70" s="284"/>
      <c r="G70" s="207">
        <f>ROUND((G48+G61)*E70,2)</f>
        <v>54.09</v>
      </c>
      <c r="H70" s="174">
        <v>0.03</v>
      </c>
      <c r="I70" s="47">
        <v>1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  <c r="JA70" s="16"/>
      <c r="JB70" s="16"/>
      <c r="JC70" s="16"/>
      <c r="JD70" s="16"/>
      <c r="JE70" s="16"/>
      <c r="JF70" s="16"/>
      <c r="JG70" s="16"/>
      <c r="JH70" s="16"/>
      <c r="JI70" s="16"/>
      <c r="JJ70" s="16"/>
      <c r="JK70" s="16"/>
      <c r="JL70" s="16"/>
      <c r="JM70" s="16"/>
      <c r="JN70" s="16"/>
      <c r="JO70" s="16"/>
      <c r="JP70" s="16"/>
      <c r="JQ70" s="16"/>
      <c r="JR70" s="16"/>
      <c r="JS70" s="16"/>
      <c r="JT70" s="16"/>
      <c r="JU70" s="16"/>
      <c r="JV70" s="16"/>
      <c r="JW70" s="16"/>
      <c r="JX70" s="16"/>
      <c r="JY70" s="16"/>
      <c r="JZ70" s="16"/>
      <c r="KA70" s="16"/>
      <c r="KB70" s="16"/>
      <c r="KC70" s="16"/>
      <c r="KD70" s="16"/>
      <c r="KE70" s="16"/>
      <c r="KF70" s="16"/>
      <c r="KG70" s="16"/>
      <c r="KH70" s="16"/>
      <c r="KI70" s="16"/>
      <c r="KJ70" s="16"/>
      <c r="KK70" s="16"/>
      <c r="KL70" s="16"/>
      <c r="KM70" s="16"/>
      <c r="KN70" s="16"/>
      <c r="KO70" s="16"/>
      <c r="KP70" s="16"/>
      <c r="KQ70" s="16"/>
      <c r="KR70" s="16"/>
      <c r="KS70" s="16"/>
      <c r="KT70" s="16"/>
      <c r="KU70" s="16"/>
      <c r="KV70" s="16"/>
      <c r="KW70" s="16"/>
      <c r="KX70" s="16"/>
      <c r="KY70" s="16"/>
      <c r="KZ70" s="16"/>
      <c r="LA70" s="16"/>
      <c r="LB70" s="16"/>
      <c r="LC70" s="16"/>
      <c r="LD70" s="16"/>
      <c r="LE70" s="16"/>
      <c r="LF70" s="16"/>
      <c r="LG70" s="16"/>
      <c r="LH70" s="16"/>
      <c r="LI70" s="16"/>
      <c r="LJ70" s="16"/>
      <c r="LK70" s="16"/>
      <c r="LL70" s="16"/>
      <c r="LM70" s="16"/>
      <c r="LN70" s="16"/>
      <c r="LO70" s="16"/>
      <c r="LP70" s="16"/>
      <c r="LQ70" s="16"/>
      <c r="LR70" s="16"/>
      <c r="LS70" s="16"/>
      <c r="LT70" s="16"/>
      <c r="LU70" s="16"/>
      <c r="LV70" s="16"/>
      <c r="LW70" s="16"/>
      <c r="LX70" s="16"/>
      <c r="LY70" s="16"/>
      <c r="LZ70" s="16"/>
      <c r="MA70" s="16"/>
      <c r="MB70" s="16"/>
      <c r="MC70" s="16"/>
      <c r="MD70" s="16"/>
      <c r="ME70" s="16"/>
      <c r="MF70" s="16"/>
      <c r="MG70" s="16"/>
      <c r="MH70" s="16"/>
      <c r="MI70" s="16"/>
      <c r="MJ70" s="16"/>
      <c r="MK70" s="16"/>
      <c r="ML70" s="16"/>
      <c r="MM70" s="16"/>
      <c r="MN70" s="16"/>
      <c r="MO70" s="16"/>
      <c r="MP70" s="16"/>
      <c r="MQ70" s="16"/>
      <c r="MR70" s="16"/>
      <c r="MS70" s="16"/>
      <c r="MT70" s="16"/>
      <c r="MU70" s="16"/>
      <c r="MV70" s="16"/>
      <c r="MW70" s="16"/>
      <c r="MX70" s="16"/>
      <c r="MY70" s="16"/>
      <c r="MZ70" s="16"/>
      <c r="NA70" s="16"/>
      <c r="NB70" s="16"/>
      <c r="NC70" s="16"/>
      <c r="ND70" s="16"/>
      <c r="NE70" s="16"/>
      <c r="NF70" s="16"/>
      <c r="NG70" s="16"/>
      <c r="NH70" s="16"/>
      <c r="NI70" s="16"/>
      <c r="NJ70" s="16"/>
      <c r="NK70" s="16"/>
      <c r="NL70" s="16"/>
      <c r="NM70" s="16"/>
      <c r="NN70" s="16"/>
      <c r="NO70" s="16"/>
      <c r="NP70" s="16"/>
      <c r="NQ70" s="16"/>
      <c r="NR70" s="16"/>
      <c r="NS70" s="16"/>
      <c r="NT70" s="16"/>
      <c r="NU70" s="16"/>
      <c r="NV70" s="16"/>
      <c r="NW70" s="16"/>
      <c r="NX70" s="16"/>
      <c r="NY70" s="16"/>
      <c r="NZ70" s="16"/>
      <c r="OA70" s="16"/>
      <c r="OB70" s="16"/>
      <c r="OC70" s="16"/>
      <c r="OD70" s="16"/>
      <c r="OE70" s="16"/>
      <c r="OF70" s="16"/>
      <c r="OG70" s="16"/>
      <c r="OH70" s="16"/>
      <c r="OI70" s="16"/>
      <c r="OJ70" s="16"/>
      <c r="OK70" s="16"/>
      <c r="OL70" s="16"/>
      <c r="OM70" s="16"/>
      <c r="ON70" s="16"/>
      <c r="OO70" s="16"/>
      <c r="OP70" s="16"/>
      <c r="OQ70" s="16"/>
      <c r="OR70" s="16"/>
      <c r="OS70" s="16"/>
      <c r="OT70" s="16"/>
      <c r="OU70" s="16"/>
      <c r="OV70" s="16"/>
      <c r="OW70" s="16"/>
      <c r="OX70" s="16"/>
      <c r="OY70" s="16"/>
      <c r="OZ70" s="16"/>
      <c r="PA70" s="16"/>
      <c r="PB70" s="16"/>
      <c r="PC70" s="16"/>
      <c r="PD70" s="16"/>
      <c r="PE70" s="16"/>
      <c r="PF70" s="16"/>
      <c r="PG70" s="16"/>
      <c r="PH70" s="16"/>
      <c r="PI70" s="16"/>
      <c r="PJ70" s="16"/>
      <c r="PK70" s="16"/>
      <c r="PL70" s="16"/>
      <c r="PM70" s="16"/>
      <c r="PN70" s="16"/>
      <c r="PO70" s="16"/>
      <c r="PP70" s="16"/>
      <c r="PQ70" s="16"/>
      <c r="PR70" s="16"/>
      <c r="PS70" s="16"/>
      <c r="PT70" s="16"/>
      <c r="PU70" s="16"/>
      <c r="PV70" s="16"/>
      <c r="PW70" s="16"/>
      <c r="PX70" s="16"/>
      <c r="PY70" s="16"/>
      <c r="PZ70" s="16"/>
      <c r="QA70" s="16"/>
      <c r="QB70" s="16"/>
      <c r="QC70" s="16"/>
      <c r="QD70" s="16"/>
      <c r="QE70" s="16"/>
      <c r="QF70" s="16"/>
      <c r="QG70" s="16"/>
      <c r="QH70" s="16"/>
      <c r="QI70" s="16"/>
      <c r="QJ70" s="16"/>
      <c r="QK70" s="16"/>
      <c r="QL70" s="16"/>
      <c r="QM70" s="16"/>
      <c r="QN70" s="16"/>
      <c r="QO70" s="16"/>
      <c r="QP70" s="16"/>
      <c r="QQ70" s="16"/>
      <c r="QR70" s="16"/>
      <c r="QS70" s="16"/>
      <c r="QT70" s="16"/>
      <c r="QU70" s="16"/>
      <c r="QV70" s="16"/>
      <c r="QW70" s="16"/>
      <c r="QX70" s="16"/>
      <c r="QY70" s="16"/>
      <c r="QZ70" s="16"/>
      <c r="RA70" s="16"/>
      <c r="RB70" s="16"/>
      <c r="RC70" s="16"/>
      <c r="RD70" s="16"/>
      <c r="RE70" s="16"/>
      <c r="RF70" s="16"/>
      <c r="RG70" s="16"/>
      <c r="RH70" s="16"/>
      <c r="RI70" s="16"/>
      <c r="RJ70" s="16"/>
      <c r="RK70" s="16"/>
      <c r="RL70" s="16"/>
      <c r="RM70" s="16"/>
      <c r="RN70" s="16"/>
      <c r="RO70" s="16"/>
      <c r="RP70" s="16"/>
      <c r="RQ70" s="16"/>
      <c r="RR70" s="16"/>
      <c r="RS70" s="16"/>
      <c r="RT70" s="16"/>
      <c r="RU70" s="16"/>
      <c r="RV70" s="16"/>
      <c r="RW70" s="16"/>
      <c r="RX70" s="16"/>
      <c r="RY70" s="16"/>
      <c r="RZ70" s="16"/>
      <c r="SA70" s="16"/>
      <c r="SB70" s="16"/>
      <c r="SC70" s="16"/>
      <c r="SD70" s="16"/>
      <c r="SE70" s="16"/>
      <c r="SF70" s="16"/>
      <c r="SG70" s="16"/>
      <c r="SH70" s="16"/>
      <c r="SI70" s="16"/>
      <c r="SJ70" s="16"/>
      <c r="SK70" s="16"/>
      <c r="SL70" s="16"/>
      <c r="SM70" s="16"/>
      <c r="SN70" s="16"/>
      <c r="SO70" s="16"/>
      <c r="SP70" s="16"/>
      <c r="SQ70" s="16"/>
      <c r="SR70" s="16"/>
      <c r="SS70" s="16"/>
      <c r="ST70" s="16"/>
      <c r="SU70" s="16"/>
      <c r="SV70" s="16"/>
      <c r="SW70" s="16"/>
      <c r="SX70" s="16"/>
      <c r="SY70" s="16"/>
      <c r="SZ70" s="16"/>
      <c r="TA70" s="16"/>
      <c r="TB70" s="16"/>
      <c r="TC70" s="16"/>
      <c r="TD70" s="16"/>
      <c r="TE70" s="16"/>
      <c r="TF70" s="16"/>
      <c r="TG70" s="16"/>
      <c r="TH70" s="16"/>
      <c r="TI70" s="16"/>
      <c r="TJ70" s="16"/>
      <c r="TK70" s="16"/>
      <c r="TL70" s="16"/>
      <c r="TM70" s="16"/>
      <c r="TN70" s="16"/>
      <c r="TO70" s="16"/>
      <c r="TP70" s="16"/>
      <c r="TQ70" s="16"/>
      <c r="TR70" s="16"/>
      <c r="TS70" s="16"/>
      <c r="TT70" s="16"/>
      <c r="TU70" s="16"/>
      <c r="TV70" s="16"/>
      <c r="TW70" s="16"/>
      <c r="TX70" s="16"/>
      <c r="TY70" s="16"/>
      <c r="TZ70" s="16"/>
      <c r="UA70" s="16"/>
      <c r="UB70" s="16"/>
      <c r="UC70" s="16"/>
      <c r="UD70" s="16"/>
      <c r="UE70" s="16"/>
      <c r="UF70" s="16"/>
      <c r="UG70" s="16"/>
      <c r="UH70" s="16"/>
      <c r="UI70" s="16"/>
      <c r="UJ70" s="16"/>
      <c r="UK70" s="16"/>
      <c r="UL70" s="16"/>
      <c r="UM70" s="16"/>
      <c r="UN70" s="16"/>
      <c r="UO70" s="16"/>
      <c r="UP70" s="16"/>
      <c r="UQ70" s="16"/>
      <c r="UR70" s="16"/>
      <c r="US70" s="16"/>
      <c r="UT70" s="16"/>
      <c r="UU70" s="16"/>
      <c r="UV70" s="16"/>
      <c r="UW70" s="16"/>
      <c r="UX70" s="16"/>
      <c r="UY70" s="16"/>
      <c r="UZ70" s="16"/>
      <c r="VA70" s="16"/>
      <c r="VB70" s="16"/>
      <c r="VC70" s="16"/>
      <c r="VD70" s="16"/>
      <c r="VE70" s="16"/>
      <c r="VF70" s="16"/>
      <c r="VG70" s="16"/>
      <c r="VH70" s="16"/>
      <c r="VI70" s="16"/>
      <c r="VJ70" s="16"/>
      <c r="VK70" s="16"/>
      <c r="VL70" s="16"/>
      <c r="VM70" s="16"/>
      <c r="VN70" s="16"/>
      <c r="VO70" s="16"/>
      <c r="VP70" s="16"/>
      <c r="VQ70" s="16"/>
      <c r="VR70" s="16"/>
      <c r="VS70" s="16"/>
      <c r="VT70" s="16"/>
      <c r="VU70" s="16"/>
      <c r="VV70" s="16"/>
      <c r="VW70" s="16"/>
      <c r="VX70" s="16"/>
      <c r="VY70" s="16"/>
      <c r="VZ70" s="16"/>
      <c r="WA70" s="16"/>
      <c r="WB70" s="16"/>
      <c r="WC70" s="16"/>
      <c r="WD70" s="16"/>
      <c r="WE70" s="16"/>
      <c r="WF70" s="16"/>
      <c r="WG70" s="16"/>
      <c r="WH70" s="16"/>
      <c r="WI70" s="16"/>
      <c r="WJ70" s="16"/>
      <c r="WK70" s="16"/>
      <c r="WL70" s="16"/>
      <c r="WM70" s="16"/>
      <c r="WN70" s="16"/>
      <c r="WO70" s="16"/>
      <c r="WP70" s="16"/>
      <c r="WQ70" s="16"/>
      <c r="WR70" s="16"/>
      <c r="WS70" s="16"/>
      <c r="WT70" s="16"/>
      <c r="WU70" s="16"/>
      <c r="WV70" s="16"/>
      <c r="WW70" s="16"/>
      <c r="WX70" s="16"/>
      <c r="WY70" s="16"/>
      <c r="WZ70" s="16"/>
      <c r="XA70" s="16"/>
      <c r="XB70" s="16"/>
      <c r="XC70" s="16"/>
      <c r="XD70" s="16"/>
      <c r="XE70" s="16"/>
      <c r="XF70" s="16"/>
      <c r="XG70" s="16"/>
      <c r="XH70" s="16"/>
      <c r="XI70" s="16"/>
      <c r="XJ70" s="16"/>
      <c r="XK70" s="16"/>
      <c r="XL70" s="16"/>
      <c r="XM70" s="16"/>
      <c r="XN70" s="16"/>
      <c r="XO70" s="16"/>
      <c r="XP70" s="16"/>
      <c r="XQ70" s="16"/>
      <c r="XR70" s="16"/>
      <c r="XS70" s="16"/>
      <c r="XT70" s="16"/>
      <c r="XU70" s="16"/>
      <c r="XV70" s="16"/>
      <c r="XW70" s="16"/>
      <c r="XX70" s="16"/>
      <c r="XY70" s="16"/>
      <c r="XZ70" s="16"/>
      <c r="YA70" s="16"/>
      <c r="YB70" s="16"/>
      <c r="YC70" s="16"/>
      <c r="YD70" s="16"/>
      <c r="YE70" s="16"/>
      <c r="YF70" s="16"/>
      <c r="YG70" s="16"/>
      <c r="YH70" s="16"/>
      <c r="YI70" s="16"/>
      <c r="YJ70" s="16"/>
      <c r="YK70" s="16"/>
      <c r="YL70" s="16"/>
      <c r="YM70" s="16"/>
      <c r="YN70" s="16"/>
      <c r="YO70" s="16"/>
      <c r="YP70" s="16"/>
      <c r="YQ70" s="16"/>
      <c r="YR70" s="16"/>
      <c r="YS70" s="16"/>
      <c r="YT70" s="16"/>
      <c r="YU70" s="16"/>
      <c r="YV70" s="16"/>
      <c r="YW70" s="16"/>
      <c r="YX70" s="16"/>
      <c r="YY70" s="16"/>
      <c r="YZ70" s="16"/>
      <c r="ZA70" s="16"/>
      <c r="ZB70" s="16"/>
      <c r="ZC70" s="16"/>
      <c r="ZD70" s="16"/>
      <c r="ZE70" s="16"/>
      <c r="ZF70" s="16"/>
      <c r="ZG70" s="16"/>
      <c r="ZH70" s="16"/>
      <c r="ZI70" s="16"/>
      <c r="ZJ70" s="16"/>
      <c r="ZK70" s="16"/>
      <c r="ZL70" s="16"/>
      <c r="ZM70" s="16"/>
      <c r="ZN70" s="16"/>
      <c r="ZO70" s="16"/>
      <c r="ZP70" s="16"/>
      <c r="ZQ70" s="16"/>
      <c r="ZR70" s="16"/>
      <c r="ZS70" s="16"/>
      <c r="ZT70" s="16"/>
      <c r="ZU70" s="16"/>
      <c r="ZV70" s="16"/>
      <c r="ZW70" s="16"/>
      <c r="ZX70" s="16"/>
      <c r="ZY70" s="16"/>
      <c r="ZZ70" s="16"/>
      <c r="AAA70" s="16"/>
      <c r="AAB70" s="16"/>
      <c r="AAC70" s="16"/>
      <c r="AAD70" s="16"/>
      <c r="AAE70" s="16"/>
      <c r="AAF70" s="16"/>
      <c r="AAG70" s="16"/>
      <c r="AAH70" s="16"/>
      <c r="AAI70" s="16"/>
      <c r="AAJ70" s="16"/>
      <c r="AAK70" s="16"/>
      <c r="AAL70" s="16"/>
      <c r="AAM70" s="16"/>
      <c r="AAN70" s="16"/>
      <c r="AAO70" s="16"/>
      <c r="AAP70" s="16"/>
      <c r="AAQ70" s="16"/>
      <c r="AAR70" s="16"/>
      <c r="AAS70" s="16"/>
      <c r="AAT70" s="16"/>
      <c r="AAU70" s="16"/>
      <c r="AAV70" s="16"/>
      <c r="AAW70" s="16"/>
      <c r="AAX70" s="16"/>
      <c r="AAY70" s="16"/>
      <c r="AAZ70" s="16"/>
      <c r="ABA70" s="16"/>
      <c r="ABB70" s="16"/>
      <c r="ABC70" s="16"/>
      <c r="ABD70" s="16"/>
      <c r="ABE70" s="16"/>
      <c r="ABF70" s="16"/>
      <c r="ABG70" s="16"/>
      <c r="ABH70" s="16"/>
      <c r="ABI70" s="16"/>
      <c r="ABJ70" s="16"/>
      <c r="ABK70" s="16"/>
      <c r="ABL70" s="16"/>
      <c r="ABM70" s="16"/>
      <c r="ABN70" s="16"/>
      <c r="ABO70" s="16"/>
      <c r="ABP70" s="16"/>
      <c r="ABQ70" s="16"/>
      <c r="ABR70" s="16"/>
      <c r="ABS70" s="16"/>
      <c r="ABT70" s="16"/>
      <c r="ABU70" s="16"/>
      <c r="ABV70" s="16"/>
      <c r="ABW70" s="16"/>
      <c r="ABX70" s="16"/>
      <c r="ABY70" s="16"/>
      <c r="ABZ70" s="16"/>
      <c r="ACA70" s="16"/>
      <c r="ACB70" s="16"/>
      <c r="ACC70" s="16"/>
      <c r="ACD70" s="16"/>
      <c r="ACE70" s="16"/>
      <c r="ACF70" s="16"/>
      <c r="ACG70" s="16"/>
      <c r="ACH70" s="16"/>
      <c r="ACI70" s="16"/>
      <c r="ACJ70" s="16"/>
      <c r="ACK70" s="16"/>
      <c r="ACL70" s="16"/>
      <c r="ACM70" s="16"/>
      <c r="ACN70" s="16"/>
      <c r="ACO70" s="16"/>
      <c r="ACP70" s="16"/>
      <c r="ACQ70" s="16"/>
      <c r="ACR70" s="16"/>
      <c r="ACS70" s="16"/>
      <c r="ACT70" s="16"/>
      <c r="ACU70" s="16"/>
      <c r="ACV70" s="16"/>
      <c r="ACW70" s="16"/>
      <c r="ACX70" s="16"/>
      <c r="ACY70" s="16"/>
      <c r="ACZ70" s="16"/>
      <c r="ADA70" s="16"/>
      <c r="ADB70" s="16"/>
      <c r="ADC70" s="16"/>
      <c r="ADD70" s="16"/>
      <c r="ADE70" s="16"/>
      <c r="ADF70" s="16"/>
      <c r="ADG70" s="16"/>
      <c r="ADH70" s="16"/>
      <c r="ADI70" s="16"/>
      <c r="ADJ70" s="16"/>
      <c r="ADK70" s="16"/>
      <c r="ADL70" s="16"/>
      <c r="ADM70" s="16"/>
      <c r="ADN70" s="16"/>
      <c r="ADO70" s="16"/>
      <c r="ADP70" s="16"/>
      <c r="ADQ70" s="16"/>
      <c r="ADR70" s="16"/>
      <c r="ADS70" s="16"/>
      <c r="ADT70" s="16"/>
      <c r="ADU70" s="16"/>
      <c r="ADV70" s="16"/>
      <c r="ADW70" s="16"/>
      <c r="ADX70" s="16"/>
      <c r="ADY70" s="16"/>
      <c r="ADZ70" s="16"/>
      <c r="AEA70" s="16"/>
      <c r="AEB70" s="16"/>
      <c r="AEC70" s="16"/>
      <c r="AED70" s="16"/>
      <c r="AEE70" s="16"/>
      <c r="AEF70" s="16"/>
      <c r="AEG70" s="16"/>
      <c r="AEH70" s="16"/>
      <c r="AEI70" s="16"/>
      <c r="AEJ70" s="16"/>
      <c r="AEK70" s="16"/>
      <c r="AEL70" s="16"/>
      <c r="AEM70" s="16"/>
      <c r="AEN70" s="16"/>
      <c r="AEO70" s="16"/>
      <c r="AEP70" s="16"/>
      <c r="AEQ70" s="16"/>
      <c r="AER70" s="16"/>
      <c r="AES70" s="16"/>
      <c r="AET70" s="16"/>
      <c r="AEU70" s="16"/>
      <c r="AEV70" s="16"/>
      <c r="AEW70" s="16"/>
      <c r="AEX70" s="16"/>
      <c r="AEY70" s="16"/>
      <c r="AEZ70" s="16"/>
      <c r="AFA70" s="16"/>
      <c r="AFB70" s="16"/>
      <c r="AFC70" s="16"/>
      <c r="AFD70" s="16"/>
      <c r="AFE70" s="16"/>
      <c r="AFF70" s="16"/>
      <c r="AFG70" s="16"/>
      <c r="AFH70" s="16"/>
      <c r="AFI70" s="16"/>
      <c r="AFJ70" s="16"/>
      <c r="AFK70" s="16"/>
      <c r="AFL70" s="16"/>
      <c r="AFM70" s="16"/>
      <c r="AFN70" s="16"/>
      <c r="AFO70" s="16"/>
      <c r="AFP70" s="16"/>
      <c r="AFQ70" s="16"/>
      <c r="AFR70" s="16"/>
      <c r="AFS70" s="16"/>
      <c r="AFT70" s="16"/>
      <c r="AFU70" s="16"/>
      <c r="AFV70" s="16"/>
      <c r="AFW70" s="16"/>
      <c r="AFX70" s="16"/>
      <c r="AFY70" s="16"/>
      <c r="AFZ70" s="16"/>
      <c r="AGA70" s="16"/>
      <c r="AGB70" s="16"/>
      <c r="AGC70" s="16"/>
      <c r="AGD70" s="16"/>
      <c r="AGE70" s="16"/>
      <c r="AGF70" s="16"/>
      <c r="AGG70" s="16"/>
      <c r="AGH70" s="16"/>
      <c r="AGI70" s="16"/>
      <c r="AGJ70" s="16"/>
      <c r="AGK70" s="16"/>
      <c r="AGL70" s="16"/>
      <c r="AGM70" s="16"/>
      <c r="AGN70" s="16"/>
      <c r="AGO70" s="16"/>
      <c r="AGP70" s="16"/>
      <c r="AGQ70" s="16"/>
      <c r="AGR70" s="16"/>
      <c r="AGS70" s="16"/>
      <c r="AGT70" s="16"/>
      <c r="AGU70" s="16"/>
      <c r="AGV70" s="16"/>
      <c r="AGW70" s="16"/>
      <c r="AGX70" s="16"/>
      <c r="AGY70" s="16"/>
      <c r="AGZ70" s="16"/>
      <c r="AHA70" s="16"/>
      <c r="AHB70" s="16"/>
      <c r="AHC70" s="16"/>
      <c r="AHD70" s="16"/>
      <c r="AHE70" s="16"/>
      <c r="AHF70" s="16"/>
      <c r="AHG70" s="16"/>
      <c r="AHH70" s="16"/>
      <c r="AHI70" s="16"/>
      <c r="AHJ70" s="16"/>
      <c r="AHK70" s="16"/>
      <c r="AHL70" s="16"/>
      <c r="AHM70" s="16"/>
      <c r="AHN70" s="16"/>
      <c r="AHO70" s="16"/>
      <c r="AHP70" s="16"/>
      <c r="AHQ70" s="16"/>
      <c r="AHR70" s="16"/>
      <c r="AHS70" s="16"/>
      <c r="AHT70" s="16"/>
      <c r="AHU70" s="16"/>
      <c r="AHV70" s="16"/>
      <c r="AHW70" s="16"/>
      <c r="AHX70" s="16"/>
      <c r="AHY70" s="16"/>
      <c r="AHZ70" s="16"/>
      <c r="AIA70" s="16"/>
      <c r="AIB70" s="16"/>
      <c r="AIC70" s="16"/>
      <c r="AID70" s="16"/>
      <c r="AIE70" s="16"/>
      <c r="AIF70" s="16"/>
      <c r="AIG70" s="16"/>
      <c r="AIH70" s="16"/>
      <c r="AII70" s="16"/>
      <c r="AIJ70" s="16"/>
      <c r="AIK70" s="16"/>
      <c r="AIL70" s="16"/>
      <c r="AIM70" s="16"/>
      <c r="AIN70" s="16"/>
      <c r="AIO70" s="16"/>
      <c r="AIP70" s="16"/>
      <c r="AIQ70" s="16"/>
      <c r="AIR70" s="16"/>
      <c r="AIS70" s="16"/>
      <c r="AIT70" s="16"/>
      <c r="AIU70" s="16"/>
      <c r="AIV70" s="16"/>
      <c r="AIW70" s="16"/>
      <c r="AIX70" s="16"/>
      <c r="AIY70" s="16"/>
      <c r="AIZ70" s="16"/>
      <c r="AJA70" s="16"/>
      <c r="AJB70" s="16"/>
      <c r="AJC70" s="16"/>
      <c r="AJD70" s="16"/>
      <c r="AJE70" s="16"/>
      <c r="AJF70" s="16"/>
      <c r="AJG70" s="16"/>
      <c r="AJH70" s="16"/>
      <c r="AJI70" s="16"/>
      <c r="AJJ70" s="16"/>
      <c r="AJK70" s="16"/>
      <c r="AJL70" s="16"/>
      <c r="AJM70" s="16"/>
      <c r="AJN70" s="16"/>
      <c r="AJO70" s="16"/>
      <c r="AJP70" s="16"/>
      <c r="AJQ70" s="16"/>
      <c r="AJR70" s="16"/>
      <c r="AJS70" s="16"/>
      <c r="AJT70" s="16"/>
      <c r="AJU70" s="16"/>
      <c r="AJV70" s="16"/>
      <c r="AJW70" s="16"/>
      <c r="AJX70" s="16"/>
      <c r="AJY70" s="16"/>
      <c r="AJZ70" s="16"/>
      <c r="AKA70" s="16"/>
      <c r="AKB70" s="16"/>
      <c r="AKC70" s="16"/>
      <c r="AKD70" s="16"/>
      <c r="AKE70" s="16"/>
      <c r="AKF70" s="16"/>
      <c r="AKG70" s="16"/>
      <c r="AKH70" s="16"/>
      <c r="AKI70" s="16"/>
      <c r="AKJ70" s="16"/>
      <c r="AKK70" s="16"/>
      <c r="AKL70" s="16"/>
      <c r="AKM70" s="16"/>
      <c r="AKN70" s="16"/>
      <c r="AKO70" s="16"/>
      <c r="AKP70" s="16"/>
      <c r="AKQ70" s="16"/>
      <c r="AKR70" s="16"/>
      <c r="AKS70" s="16"/>
      <c r="AKT70" s="16"/>
      <c r="AKU70" s="16"/>
      <c r="AKV70" s="16"/>
      <c r="AKW70" s="16"/>
      <c r="AKX70" s="16"/>
      <c r="AKY70" s="16"/>
      <c r="AKZ70" s="16"/>
      <c r="ALA70" s="16"/>
      <c r="ALB70" s="16"/>
      <c r="ALC70" s="16"/>
      <c r="ALD70" s="16"/>
      <c r="ALE70" s="16"/>
      <c r="ALF70" s="16"/>
      <c r="ALG70" s="16"/>
      <c r="ALH70" s="16"/>
      <c r="ALI70" s="16"/>
      <c r="ALJ70" s="16"/>
      <c r="ALK70" s="16"/>
      <c r="ALL70" s="16"/>
      <c r="ALM70" s="16"/>
      <c r="ALN70" s="16"/>
      <c r="ALO70" s="16"/>
      <c r="ALP70" s="16"/>
      <c r="ALQ70" s="16"/>
      <c r="ALR70" s="16"/>
      <c r="ALS70" s="16"/>
      <c r="ALT70" s="16"/>
      <c r="ALU70" s="16"/>
      <c r="ALV70" s="16"/>
      <c r="ALW70" s="16"/>
      <c r="ALX70" s="16"/>
      <c r="ALY70" s="16"/>
      <c r="ALZ70" s="16"/>
      <c r="AMA70" s="16"/>
      <c r="AMB70" s="16"/>
      <c r="AMC70" s="16"/>
      <c r="AMD70" s="16"/>
      <c r="AME70" s="16"/>
      <c r="AMF70" s="16"/>
      <c r="AMG70" s="16"/>
      <c r="AMH70" s="16"/>
      <c r="AMI70" s="16"/>
      <c r="AMJ70" s="16"/>
      <c r="AMK70" s="16"/>
    </row>
    <row r="71" spans="1:1025" s="17" customFormat="1" ht="13.5" customHeight="1">
      <c r="A71" s="169" t="s">
        <v>22</v>
      </c>
      <c r="B71" s="282" t="s">
        <v>41</v>
      </c>
      <c r="C71" s="282"/>
      <c r="D71" s="282"/>
      <c r="E71" s="283">
        <v>0.01</v>
      </c>
      <c r="F71" s="284"/>
      <c r="G71" s="207">
        <f>ROUND((G48+G61)*E71,2)</f>
        <v>36.06</v>
      </c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  <c r="LV71" s="16"/>
      <c r="LW71" s="16"/>
      <c r="LX71" s="16"/>
      <c r="LY71" s="16"/>
      <c r="LZ71" s="16"/>
      <c r="MA71" s="16"/>
      <c r="MB71" s="16"/>
      <c r="MC71" s="16"/>
      <c r="MD71" s="16"/>
      <c r="ME71" s="16"/>
      <c r="MF71" s="16"/>
      <c r="MG71" s="16"/>
      <c r="MH71" s="16"/>
      <c r="MI71" s="16"/>
      <c r="MJ71" s="16"/>
      <c r="MK71" s="16"/>
      <c r="ML71" s="16"/>
      <c r="MM71" s="16"/>
      <c r="MN71" s="16"/>
      <c r="MO71" s="16"/>
      <c r="MP71" s="16"/>
      <c r="MQ71" s="16"/>
      <c r="MR71" s="16"/>
      <c r="MS71" s="16"/>
      <c r="MT71" s="16"/>
      <c r="MU71" s="16"/>
      <c r="MV71" s="16"/>
      <c r="MW71" s="16"/>
      <c r="MX71" s="16"/>
      <c r="MY71" s="16"/>
      <c r="MZ71" s="16"/>
      <c r="NA71" s="16"/>
      <c r="NB71" s="16"/>
      <c r="NC71" s="16"/>
      <c r="ND71" s="16"/>
      <c r="NE71" s="16"/>
      <c r="NF71" s="16"/>
      <c r="NG71" s="16"/>
      <c r="NH71" s="16"/>
      <c r="NI71" s="16"/>
      <c r="NJ71" s="16"/>
      <c r="NK71" s="16"/>
      <c r="NL71" s="16"/>
      <c r="NM71" s="16"/>
      <c r="NN71" s="16"/>
      <c r="NO71" s="16"/>
      <c r="NP71" s="16"/>
      <c r="NQ71" s="16"/>
      <c r="NR71" s="16"/>
      <c r="NS71" s="16"/>
      <c r="NT71" s="16"/>
      <c r="NU71" s="16"/>
      <c r="NV71" s="16"/>
      <c r="NW71" s="16"/>
      <c r="NX71" s="16"/>
      <c r="NY71" s="16"/>
      <c r="NZ71" s="16"/>
      <c r="OA71" s="16"/>
      <c r="OB71" s="16"/>
      <c r="OC71" s="16"/>
      <c r="OD71" s="16"/>
      <c r="OE71" s="16"/>
      <c r="OF71" s="16"/>
      <c r="OG71" s="16"/>
      <c r="OH71" s="16"/>
      <c r="OI71" s="16"/>
      <c r="OJ71" s="16"/>
      <c r="OK71" s="16"/>
      <c r="OL71" s="16"/>
      <c r="OM71" s="16"/>
      <c r="ON71" s="16"/>
      <c r="OO71" s="16"/>
      <c r="OP71" s="16"/>
      <c r="OQ71" s="16"/>
      <c r="OR71" s="16"/>
      <c r="OS71" s="16"/>
      <c r="OT71" s="16"/>
      <c r="OU71" s="16"/>
      <c r="OV71" s="16"/>
      <c r="OW71" s="16"/>
      <c r="OX71" s="16"/>
      <c r="OY71" s="16"/>
      <c r="OZ71" s="16"/>
      <c r="PA71" s="16"/>
      <c r="PB71" s="16"/>
      <c r="PC71" s="16"/>
      <c r="PD71" s="16"/>
      <c r="PE71" s="16"/>
      <c r="PF71" s="16"/>
      <c r="PG71" s="16"/>
      <c r="PH71" s="16"/>
      <c r="PI71" s="16"/>
      <c r="PJ71" s="16"/>
      <c r="PK71" s="16"/>
      <c r="PL71" s="16"/>
      <c r="PM71" s="16"/>
      <c r="PN71" s="16"/>
      <c r="PO71" s="16"/>
      <c r="PP71" s="16"/>
      <c r="PQ71" s="16"/>
      <c r="PR71" s="16"/>
      <c r="PS71" s="16"/>
      <c r="PT71" s="16"/>
      <c r="PU71" s="16"/>
      <c r="PV71" s="16"/>
      <c r="PW71" s="16"/>
      <c r="PX71" s="16"/>
      <c r="PY71" s="16"/>
      <c r="PZ71" s="16"/>
      <c r="QA71" s="16"/>
      <c r="QB71" s="16"/>
      <c r="QC71" s="16"/>
      <c r="QD71" s="16"/>
      <c r="QE71" s="16"/>
      <c r="QF71" s="16"/>
      <c r="QG71" s="16"/>
      <c r="QH71" s="16"/>
      <c r="QI71" s="16"/>
      <c r="QJ71" s="16"/>
      <c r="QK71" s="16"/>
      <c r="QL71" s="16"/>
      <c r="QM71" s="16"/>
      <c r="QN71" s="16"/>
      <c r="QO71" s="16"/>
      <c r="QP71" s="16"/>
      <c r="QQ71" s="16"/>
      <c r="QR71" s="16"/>
      <c r="QS71" s="16"/>
      <c r="QT71" s="16"/>
      <c r="QU71" s="16"/>
      <c r="QV71" s="16"/>
      <c r="QW71" s="16"/>
      <c r="QX71" s="16"/>
      <c r="QY71" s="16"/>
      <c r="QZ71" s="16"/>
      <c r="RA71" s="16"/>
      <c r="RB71" s="16"/>
      <c r="RC71" s="16"/>
      <c r="RD71" s="16"/>
      <c r="RE71" s="16"/>
      <c r="RF71" s="16"/>
      <c r="RG71" s="16"/>
      <c r="RH71" s="16"/>
      <c r="RI71" s="16"/>
      <c r="RJ71" s="16"/>
      <c r="RK71" s="16"/>
      <c r="RL71" s="16"/>
      <c r="RM71" s="16"/>
      <c r="RN71" s="16"/>
      <c r="RO71" s="16"/>
      <c r="RP71" s="16"/>
      <c r="RQ71" s="16"/>
      <c r="RR71" s="16"/>
      <c r="RS71" s="16"/>
      <c r="RT71" s="16"/>
      <c r="RU71" s="16"/>
      <c r="RV71" s="16"/>
      <c r="RW71" s="16"/>
      <c r="RX71" s="16"/>
      <c r="RY71" s="16"/>
      <c r="RZ71" s="16"/>
      <c r="SA71" s="16"/>
      <c r="SB71" s="16"/>
      <c r="SC71" s="16"/>
      <c r="SD71" s="16"/>
      <c r="SE71" s="16"/>
      <c r="SF71" s="16"/>
      <c r="SG71" s="16"/>
      <c r="SH71" s="16"/>
      <c r="SI71" s="16"/>
      <c r="SJ71" s="16"/>
      <c r="SK71" s="16"/>
      <c r="SL71" s="16"/>
      <c r="SM71" s="16"/>
      <c r="SN71" s="16"/>
      <c r="SO71" s="16"/>
      <c r="SP71" s="16"/>
      <c r="SQ71" s="16"/>
      <c r="SR71" s="16"/>
      <c r="SS71" s="16"/>
      <c r="ST71" s="16"/>
      <c r="SU71" s="16"/>
      <c r="SV71" s="16"/>
      <c r="SW71" s="16"/>
      <c r="SX71" s="16"/>
      <c r="SY71" s="16"/>
      <c r="SZ71" s="16"/>
      <c r="TA71" s="16"/>
      <c r="TB71" s="16"/>
      <c r="TC71" s="16"/>
      <c r="TD71" s="16"/>
      <c r="TE71" s="16"/>
      <c r="TF71" s="16"/>
      <c r="TG71" s="16"/>
      <c r="TH71" s="16"/>
      <c r="TI71" s="16"/>
      <c r="TJ71" s="16"/>
      <c r="TK71" s="16"/>
      <c r="TL71" s="16"/>
      <c r="TM71" s="16"/>
      <c r="TN71" s="16"/>
      <c r="TO71" s="16"/>
      <c r="TP71" s="16"/>
      <c r="TQ71" s="16"/>
      <c r="TR71" s="16"/>
      <c r="TS71" s="16"/>
      <c r="TT71" s="16"/>
      <c r="TU71" s="16"/>
      <c r="TV71" s="16"/>
      <c r="TW71" s="16"/>
      <c r="TX71" s="16"/>
      <c r="TY71" s="16"/>
      <c r="TZ71" s="16"/>
      <c r="UA71" s="16"/>
      <c r="UB71" s="16"/>
      <c r="UC71" s="16"/>
      <c r="UD71" s="16"/>
      <c r="UE71" s="16"/>
      <c r="UF71" s="16"/>
      <c r="UG71" s="16"/>
      <c r="UH71" s="16"/>
      <c r="UI71" s="16"/>
      <c r="UJ71" s="16"/>
      <c r="UK71" s="16"/>
      <c r="UL71" s="16"/>
      <c r="UM71" s="16"/>
      <c r="UN71" s="16"/>
      <c r="UO71" s="16"/>
      <c r="UP71" s="16"/>
      <c r="UQ71" s="16"/>
      <c r="UR71" s="16"/>
      <c r="US71" s="16"/>
      <c r="UT71" s="16"/>
      <c r="UU71" s="16"/>
      <c r="UV71" s="16"/>
      <c r="UW71" s="16"/>
      <c r="UX71" s="16"/>
      <c r="UY71" s="16"/>
      <c r="UZ71" s="16"/>
      <c r="VA71" s="16"/>
      <c r="VB71" s="16"/>
      <c r="VC71" s="16"/>
      <c r="VD71" s="16"/>
      <c r="VE71" s="16"/>
      <c r="VF71" s="16"/>
      <c r="VG71" s="16"/>
      <c r="VH71" s="16"/>
      <c r="VI71" s="16"/>
      <c r="VJ71" s="16"/>
      <c r="VK71" s="16"/>
      <c r="VL71" s="16"/>
      <c r="VM71" s="16"/>
      <c r="VN71" s="16"/>
      <c r="VO71" s="16"/>
      <c r="VP71" s="16"/>
      <c r="VQ71" s="16"/>
      <c r="VR71" s="16"/>
      <c r="VS71" s="16"/>
      <c r="VT71" s="16"/>
      <c r="VU71" s="16"/>
      <c r="VV71" s="16"/>
      <c r="VW71" s="16"/>
      <c r="VX71" s="16"/>
      <c r="VY71" s="16"/>
      <c r="VZ71" s="16"/>
      <c r="WA71" s="16"/>
      <c r="WB71" s="16"/>
      <c r="WC71" s="16"/>
      <c r="WD71" s="16"/>
      <c r="WE71" s="16"/>
      <c r="WF71" s="16"/>
      <c r="WG71" s="16"/>
      <c r="WH71" s="16"/>
      <c r="WI71" s="16"/>
      <c r="WJ71" s="16"/>
      <c r="WK71" s="16"/>
      <c r="WL71" s="16"/>
      <c r="WM71" s="16"/>
      <c r="WN71" s="16"/>
      <c r="WO71" s="16"/>
      <c r="WP71" s="16"/>
      <c r="WQ71" s="16"/>
      <c r="WR71" s="16"/>
      <c r="WS71" s="16"/>
      <c r="WT71" s="16"/>
      <c r="WU71" s="16"/>
      <c r="WV71" s="16"/>
      <c r="WW71" s="16"/>
      <c r="WX71" s="16"/>
      <c r="WY71" s="16"/>
      <c r="WZ71" s="16"/>
      <c r="XA71" s="16"/>
      <c r="XB71" s="16"/>
      <c r="XC71" s="16"/>
      <c r="XD71" s="16"/>
      <c r="XE71" s="16"/>
      <c r="XF71" s="16"/>
      <c r="XG71" s="16"/>
      <c r="XH71" s="16"/>
      <c r="XI71" s="16"/>
      <c r="XJ71" s="16"/>
      <c r="XK71" s="16"/>
      <c r="XL71" s="16"/>
      <c r="XM71" s="16"/>
      <c r="XN71" s="16"/>
      <c r="XO71" s="16"/>
      <c r="XP71" s="16"/>
      <c r="XQ71" s="16"/>
      <c r="XR71" s="16"/>
      <c r="XS71" s="16"/>
      <c r="XT71" s="16"/>
      <c r="XU71" s="16"/>
      <c r="XV71" s="16"/>
      <c r="XW71" s="16"/>
      <c r="XX71" s="16"/>
      <c r="XY71" s="16"/>
      <c r="XZ71" s="16"/>
      <c r="YA71" s="16"/>
      <c r="YB71" s="16"/>
      <c r="YC71" s="16"/>
      <c r="YD71" s="16"/>
      <c r="YE71" s="16"/>
      <c r="YF71" s="16"/>
      <c r="YG71" s="16"/>
      <c r="YH71" s="16"/>
      <c r="YI71" s="16"/>
      <c r="YJ71" s="16"/>
      <c r="YK71" s="16"/>
      <c r="YL71" s="16"/>
      <c r="YM71" s="16"/>
      <c r="YN71" s="16"/>
      <c r="YO71" s="16"/>
      <c r="YP71" s="16"/>
      <c r="YQ71" s="16"/>
      <c r="YR71" s="16"/>
      <c r="YS71" s="16"/>
      <c r="YT71" s="16"/>
      <c r="YU71" s="16"/>
      <c r="YV71" s="16"/>
      <c r="YW71" s="16"/>
      <c r="YX71" s="16"/>
      <c r="YY71" s="16"/>
      <c r="YZ71" s="16"/>
      <c r="ZA71" s="16"/>
      <c r="ZB71" s="16"/>
      <c r="ZC71" s="16"/>
      <c r="ZD71" s="16"/>
      <c r="ZE71" s="16"/>
      <c r="ZF71" s="16"/>
      <c r="ZG71" s="16"/>
      <c r="ZH71" s="16"/>
      <c r="ZI71" s="16"/>
      <c r="ZJ71" s="16"/>
      <c r="ZK71" s="16"/>
      <c r="ZL71" s="16"/>
      <c r="ZM71" s="16"/>
      <c r="ZN71" s="16"/>
      <c r="ZO71" s="16"/>
      <c r="ZP71" s="16"/>
      <c r="ZQ71" s="16"/>
      <c r="ZR71" s="16"/>
      <c r="ZS71" s="16"/>
      <c r="ZT71" s="16"/>
      <c r="ZU71" s="16"/>
      <c r="ZV71" s="16"/>
      <c r="ZW71" s="16"/>
      <c r="ZX71" s="16"/>
      <c r="ZY71" s="16"/>
      <c r="ZZ71" s="16"/>
      <c r="AAA71" s="16"/>
      <c r="AAB71" s="16"/>
      <c r="AAC71" s="16"/>
      <c r="AAD71" s="16"/>
      <c r="AAE71" s="16"/>
      <c r="AAF71" s="16"/>
      <c r="AAG71" s="16"/>
      <c r="AAH71" s="16"/>
      <c r="AAI71" s="16"/>
      <c r="AAJ71" s="16"/>
      <c r="AAK71" s="16"/>
      <c r="AAL71" s="16"/>
      <c r="AAM71" s="16"/>
      <c r="AAN71" s="16"/>
      <c r="AAO71" s="16"/>
      <c r="AAP71" s="16"/>
      <c r="AAQ71" s="16"/>
      <c r="AAR71" s="16"/>
      <c r="AAS71" s="16"/>
      <c r="AAT71" s="16"/>
      <c r="AAU71" s="16"/>
      <c r="AAV71" s="16"/>
      <c r="AAW71" s="16"/>
      <c r="AAX71" s="16"/>
      <c r="AAY71" s="16"/>
      <c r="AAZ71" s="16"/>
      <c r="ABA71" s="16"/>
      <c r="ABB71" s="16"/>
      <c r="ABC71" s="16"/>
      <c r="ABD71" s="16"/>
      <c r="ABE71" s="16"/>
      <c r="ABF71" s="16"/>
      <c r="ABG71" s="16"/>
      <c r="ABH71" s="16"/>
      <c r="ABI71" s="16"/>
      <c r="ABJ71" s="16"/>
      <c r="ABK71" s="16"/>
      <c r="ABL71" s="16"/>
      <c r="ABM71" s="16"/>
      <c r="ABN71" s="16"/>
      <c r="ABO71" s="16"/>
      <c r="ABP71" s="16"/>
      <c r="ABQ71" s="16"/>
      <c r="ABR71" s="16"/>
      <c r="ABS71" s="16"/>
      <c r="ABT71" s="16"/>
      <c r="ABU71" s="16"/>
      <c r="ABV71" s="16"/>
      <c r="ABW71" s="16"/>
      <c r="ABX71" s="16"/>
      <c r="ABY71" s="16"/>
      <c r="ABZ71" s="16"/>
      <c r="ACA71" s="16"/>
      <c r="ACB71" s="16"/>
      <c r="ACC71" s="16"/>
      <c r="ACD71" s="16"/>
      <c r="ACE71" s="16"/>
      <c r="ACF71" s="16"/>
      <c r="ACG71" s="16"/>
      <c r="ACH71" s="16"/>
      <c r="ACI71" s="16"/>
      <c r="ACJ71" s="16"/>
      <c r="ACK71" s="16"/>
      <c r="ACL71" s="16"/>
      <c r="ACM71" s="16"/>
      <c r="ACN71" s="16"/>
      <c r="ACO71" s="16"/>
      <c r="ACP71" s="16"/>
      <c r="ACQ71" s="16"/>
      <c r="ACR71" s="16"/>
      <c r="ACS71" s="16"/>
      <c r="ACT71" s="16"/>
      <c r="ACU71" s="16"/>
      <c r="ACV71" s="16"/>
      <c r="ACW71" s="16"/>
      <c r="ACX71" s="16"/>
      <c r="ACY71" s="16"/>
      <c r="ACZ71" s="16"/>
      <c r="ADA71" s="16"/>
      <c r="ADB71" s="16"/>
      <c r="ADC71" s="16"/>
      <c r="ADD71" s="16"/>
      <c r="ADE71" s="16"/>
      <c r="ADF71" s="16"/>
      <c r="ADG71" s="16"/>
      <c r="ADH71" s="16"/>
      <c r="ADI71" s="16"/>
      <c r="ADJ71" s="16"/>
      <c r="ADK71" s="16"/>
      <c r="ADL71" s="16"/>
      <c r="ADM71" s="16"/>
      <c r="ADN71" s="16"/>
      <c r="ADO71" s="16"/>
      <c r="ADP71" s="16"/>
      <c r="ADQ71" s="16"/>
      <c r="ADR71" s="16"/>
      <c r="ADS71" s="16"/>
      <c r="ADT71" s="16"/>
      <c r="ADU71" s="16"/>
      <c r="ADV71" s="16"/>
      <c r="ADW71" s="16"/>
      <c r="ADX71" s="16"/>
      <c r="ADY71" s="16"/>
      <c r="ADZ71" s="16"/>
      <c r="AEA71" s="16"/>
      <c r="AEB71" s="16"/>
      <c r="AEC71" s="16"/>
      <c r="AED71" s="16"/>
      <c r="AEE71" s="16"/>
      <c r="AEF71" s="16"/>
      <c r="AEG71" s="16"/>
      <c r="AEH71" s="16"/>
      <c r="AEI71" s="16"/>
      <c r="AEJ71" s="16"/>
      <c r="AEK71" s="16"/>
      <c r="AEL71" s="16"/>
      <c r="AEM71" s="16"/>
      <c r="AEN71" s="16"/>
      <c r="AEO71" s="16"/>
      <c r="AEP71" s="16"/>
      <c r="AEQ71" s="16"/>
      <c r="AER71" s="16"/>
      <c r="AES71" s="16"/>
      <c r="AET71" s="16"/>
      <c r="AEU71" s="16"/>
      <c r="AEV71" s="16"/>
      <c r="AEW71" s="16"/>
      <c r="AEX71" s="16"/>
      <c r="AEY71" s="16"/>
      <c r="AEZ71" s="16"/>
      <c r="AFA71" s="16"/>
      <c r="AFB71" s="16"/>
      <c r="AFC71" s="16"/>
      <c r="AFD71" s="16"/>
      <c r="AFE71" s="16"/>
      <c r="AFF71" s="16"/>
      <c r="AFG71" s="16"/>
      <c r="AFH71" s="16"/>
      <c r="AFI71" s="16"/>
      <c r="AFJ71" s="16"/>
      <c r="AFK71" s="16"/>
      <c r="AFL71" s="16"/>
      <c r="AFM71" s="16"/>
      <c r="AFN71" s="16"/>
      <c r="AFO71" s="16"/>
      <c r="AFP71" s="16"/>
      <c r="AFQ71" s="16"/>
      <c r="AFR71" s="16"/>
      <c r="AFS71" s="16"/>
      <c r="AFT71" s="16"/>
      <c r="AFU71" s="16"/>
      <c r="AFV71" s="16"/>
      <c r="AFW71" s="16"/>
      <c r="AFX71" s="16"/>
      <c r="AFY71" s="16"/>
      <c r="AFZ71" s="16"/>
      <c r="AGA71" s="16"/>
      <c r="AGB71" s="16"/>
      <c r="AGC71" s="16"/>
      <c r="AGD71" s="16"/>
      <c r="AGE71" s="16"/>
      <c r="AGF71" s="16"/>
      <c r="AGG71" s="16"/>
      <c r="AGH71" s="16"/>
      <c r="AGI71" s="16"/>
      <c r="AGJ71" s="16"/>
      <c r="AGK71" s="16"/>
      <c r="AGL71" s="16"/>
      <c r="AGM71" s="16"/>
      <c r="AGN71" s="16"/>
      <c r="AGO71" s="16"/>
      <c r="AGP71" s="16"/>
      <c r="AGQ71" s="16"/>
      <c r="AGR71" s="16"/>
      <c r="AGS71" s="16"/>
      <c r="AGT71" s="16"/>
      <c r="AGU71" s="16"/>
      <c r="AGV71" s="16"/>
      <c r="AGW71" s="16"/>
      <c r="AGX71" s="16"/>
      <c r="AGY71" s="16"/>
      <c r="AGZ71" s="16"/>
      <c r="AHA71" s="16"/>
      <c r="AHB71" s="16"/>
      <c r="AHC71" s="16"/>
      <c r="AHD71" s="16"/>
      <c r="AHE71" s="16"/>
      <c r="AHF71" s="16"/>
      <c r="AHG71" s="16"/>
      <c r="AHH71" s="16"/>
      <c r="AHI71" s="16"/>
      <c r="AHJ71" s="16"/>
      <c r="AHK71" s="16"/>
      <c r="AHL71" s="16"/>
      <c r="AHM71" s="16"/>
      <c r="AHN71" s="16"/>
      <c r="AHO71" s="16"/>
      <c r="AHP71" s="16"/>
      <c r="AHQ71" s="16"/>
      <c r="AHR71" s="16"/>
      <c r="AHS71" s="16"/>
      <c r="AHT71" s="16"/>
      <c r="AHU71" s="16"/>
      <c r="AHV71" s="16"/>
      <c r="AHW71" s="16"/>
      <c r="AHX71" s="16"/>
      <c r="AHY71" s="16"/>
      <c r="AHZ71" s="16"/>
      <c r="AIA71" s="16"/>
      <c r="AIB71" s="16"/>
      <c r="AIC71" s="16"/>
      <c r="AID71" s="16"/>
      <c r="AIE71" s="16"/>
      <c r="AIF71" s="16"/>
      <c r="AIG71" s="16"/>
      <c r="AIH71" s="16"/>
      <c r="AII71" s="16"/>
      <c r="AIJ71" s="16"/>
      <c r="AIK71" s="16"/>
      <c r="AIL71" s="16"/>
      <c r="AIM71" s="16"/>
      <c r="AIN71" s="16"/>
      <c r="AIO71" s="16"/>
      <c r="AIP71" s="16"/>
      <c r="AIQ71" s="16"/>
      <c r="AIR71" s="16"/>
      <c r="AIS71" s="16"/>
      <c r="AIT71" s="16"/>
      <c r="AIU71" s="16"/>
      <c r="AIV71" s="16"/>
      <c r="AIW71" s="16"/>
      <c r="AIX71" s="16"/>
      <c r="AIY71" s="16"/>
      <c r="AIZ71" s="16"/>
      <c r="AJA71" s="16"/>
      <c r="AJB71" s="16"/>
      <c r="AJC71" s="16"/>
      <c r="AJD71" s="16"/>
      <c r="AJE71" s="16"/>
      <c r="AJF71" s="16"/>
      <c r="AJG71" s="16"/>
      <c r="AJH71" s="16"/>
      <c r="AJI71" s="16"/>
      <c r="AJJ71" s="16"/>
      <c r="AJK71" s="16"/>
      <c r="AJL71" s="16"/>
      <c r="AJM71" s="16"/>
      <c r="AJN71" s="16"/>
      <c r="AJO71" s="16"/>
      <c r="AJP71" s="16"/>
      <c r="AJQ71" s="16"/>
      <c r="AJR71" s="16"/>
      <c r="AJS71" s="16"/>
      <c r="AJT71" s="16"/>
      <c r="AJU71" s="16"/>
      <c r="AJV71" s="16"/>
      <c r="AJW71" s="16"/>
      <c r="AJX71" s="16"/>
      <c r="AJY71" s="16"/>
      <c r="AJZ71" s="16"/>
      <c r="AKA71" s="16"/>
      <c r="AKB71" s="16"/>
      <c r="AKC71" s="16"/>
      <c r="AKD71" s="16"/>
      <c r="AKE71" s="16"/>
      <c r="AKF71" s="16"/>
      <c r="AKG71" s="16"/>
      <c r="AKH71" s="16"/>
      <c r="AKI71" s="16"/>
      <c r="AKJ71" s="16"/>
      <c r="AKK71" s="16"/>
      <c r="AKL71" s="16"/>
      <c r="AKM71" s="16"/>
      <c r="AKN71" s="16"/>
      <c r="AKO71" s="16"/>
      <c r="AKP71" s="16"/>
      <c r="AKQ71" s="16"/>
      <c r="AKR71" s="16"/>
      <c r="AKS71" s="16"/>
      <c r="AKT71" s="16"/>
      <c r="AKU71" s="16"/>
      <c r="AKV71" s="16"/>
      <c r="AKW71" s="16"/>
      <c r="AKX71" s="16"/>
      <c r="AKY71" s="16"/>
      <c r="AKZ71" s="16"/>
      <c r="ALA71" s="16"/>
      <c r="ALB71" s="16"/>
      <c r="ALC71" s="16"/>
      <c r="ALD71" s="16"/>
      <c r="ALE71" s="16"/>
      <c r="ALF71" s="16"/>
      <c r="ALG71" s="16"/>
      <c r="ALH71" s="16"/>
      <c r="ALI71" s="16"/>
      <c r="ALJ71" s="16"/>
      <c r="ALK71" s="16"/>
      <c r="ALL71" s="16"/>
      <c r="ALM71" s="16"/>
      <c r="ALN71" s="16"/>
      <c r="ALO71" s="16"/>
      <c r="ALP71" s="16"/>
      <c r="ALQ71" s="16"/>
      <c r="ALR71" s="16"/>
      <c r="ALS71" s="16"/>
      <c r="ALT71" s="16"/>
      <c r="ALU71" s="16"/>
      <c r="ALV71" s="16"/>
      <c r="ALW71" s="16"/>
      <c r="ALX71" s="16"/>
      <c r="ALY71" s="16"/>
      <c r="ALZ71" s="16"/>
      <c r="AMA71" s="16"/>
      <c r="AMB71" s="16"/>
      <c r="AMC71" s="16"/>
      <c r="AMD71" s="16"/>
      <c r="AME71" s="16"/>
      <c r="AMF71" s="16"/>
      <c r="AMG71" s="16"/>
      <c r="AMH71" s="16"/>
      <c r="AMI71" s="16"/>
      <c r="AMJ71" s="16"/>
      <c r="AMK71" s="16"/>
    </row>
    <row r="72" spans="1:1025" s="17" customFormat="1" ht="15" customHeight="1">
      <c r="A72" s="169" t="s">
        <v>23</v>
      </c>
      <c r="B72" s="282" t="s">
        <v>29</v>
      </c>
      <c r="C72" s="282"/>
      <c r="D72" s="282"/>
      <c r="E72" s="283">
        <v>6.0000000000000001E-3</v>
      </c>
      <c r="F72" s="284"/>
      <c r="G72" s="207">
        <f>ROUND((G48+G61)*E72,2)</f>
        <v>21.63</v>
      </c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  <c r="LV72" s="16"/>
      <c r="LW72" s="16"/>
      <c r="LX72" s="16"/>
      <c r="LY72" s="16"/>
      <c r="LZ72" s="16"/>
      <c r="MA72" s="16"/>
      <c r="MB72" s="16"/>
      <c r="MC72" s="16"/>
      <c r="MD72" s="16"/>
      <c r="ME72" s="16"/>
      <c r="MF72" s="16"/>
      <c r="MG72" s="16"/>
      <c r="MH72" s="16"/>
      <c r="MI72" s="16"/>
      <c r="MJ72" s="16"/>
      <c r="MK72" s="16"/>
      <c r="ML72" s="16"/>
      <c r="MM72" s="16"/>
      <c r="MN72" s="16"/>
      <c r="MO72" s="16"/>
      <c r="MP72" s="16"/>
      <c r="MQ72" s="16"/>
      <c r="MR72" s="16"/>
      <c r="MS72" s="16"/>
      <c r="MT72" s="16"/>
      <c r="MU72" s="16"/>
      <c r="MV72" s="16"/>
      <c r="MW72" s="16"/>
      <c r="MX72" s="16"/>
      <c r="MY72" s="16"/>
      <c r="MZ72" s="16"/>
      <c r="NA72" s="16"/>
      <c r="NB72" s="16"/>
      <c r="NC72" s="16"/>
      <c r="ND72" s="16"/>
      <c r="NE72" s="16"/>
      <c r="NF72" s="16"/>
      <c r="NG72" s="16"/>
      <c r="NH72" s="16"/>
      <c r="NI72" s="16"/>
      <c r="NJ72" s="16"/>
      <c r="NK72" s="16"/>
      <c r="NL72" s="16"/>
      <c r="NM72" s="16"/>
      <c r="NN72" s="16"/>
      <c r="NO72" s="16"/>
      <c r="NP72" s="16"/>
      <c r="NQ72" s="16"/>
      <c r="NR72" s="16"/>
      <c r="NS72" s="16"/>
      <c r="NT72" s="16"/>
      <c r="NU72" s="16"/>
      <c r="NV72" s="16"/>
      <c r="NW72" s="16"/>
      <c r="NX72" s="16"/>
      <c r="NY72" s="16"/>
      <c r="NZ72" s="16"/>
      <c r="OA72" s="16"/>
      <c r="OB72" s="16"/>
      <c r="OC72" s="16"/>
      <c r="OD72" s="16"/>
      <c r="OE72" s="16"/>
      <c r="OF72" s="16"/>
      <c r="OG72" s="16"/>
      <c r="OH72" s="16"/>
      <c r="OI72" s="16"/>
      <c r="OJ72" s="16"/>
      <c r="OK72" s="16"/>
      <c r="OL72" s="16"/>
      <c r="OM72" s="16"/>
      <c r="ON72" s="16"/>
      <c r="OO72" s="16"/>
      <c r="OP72" s="16"/>
      <c r="OQ72" s="16"/>
      <c r="OR72" s="16"/>
      <c r="OS72" s="16"/>
      <c r="OT72" s="16"/>
      <c r="OU72" s="16"/>
      <c r="OV72" s="16"/>
      <c r="OW72" s="16"/>
      <c r="OX72" s="16"/>
      <c r="OY72" s="16"/>
      <c r="OZ72" s="16"/>
      <c r="PA72" s="16"/>
      <c r="PB72" s="16"/>
      <c r="PC72" s="16"/>
      <c r="PD72" s="16"/>
      <c r="PE72" s="16"/>
      <c r="PF72" s="16"/>
      <c r="PG72" s="16"/>
      <c r="PH72" s="16"/>
      <c r="PI72" s="16"/>
      <c r="PJ72" s="16"/>
      <c r="PK72" s="16"/>
      <c r="PL72" s="16"/>
      <c r="PM72" s="16"/>
      <c r="PN72" s="16"/>
      <c r="PO72" s="16"/>
      <c r="PP72" s="16"/>
      <c r="PQ72" s="16"/>
      <c r="PR72" s="16"/>
      <c r="PS72" s="16"/>
      <c r="PT72" s="16"/>
      <c r="PU72" s="16"/>
      <c r="PV72" s="16"/>
      <c r="PW72" s="16"/>
      <c r="PX72" s="16"/>
      <c r="PY72" s="16"/>
      <c r="PZ72" s="16"/>
      <c r="QA72" s="16"/>
      <c r="QB72" s="16"/>
      <c r="QC72" s="16"/>
      <c r="QD72" s="16"/>
      <c r="QE72" s="16"/>
      <c r="QF72" s="16"/>
      <c r="QG72" s="16"/>
      <c r="QH72" s="16"/>
      <c r="QI72" s="16"/>
      <c r="QJ72" s="16"/>
      <c r="QK72" s="16"/>
      <c r="QL72" s="16"/>
      <c r="QM72" s="16"/>
      <c r="QN72" s="16"/>
      <c r="QO72" s="16"/>
      <c r="QP72" s="16"/>
      <c r="QQ72" s="16"/>
      <c r="QR72" s="16"/>
      <c r="QS72" s="16"/>
      <c r="QT72" s="16"/>
      <c r="QU72" s="16"/>
      <c r="QV72" s="16"/>
      <c r="QW72" s="16"/>
      <c r="QX72" s="16"/>
      <c r="QY72" s="16"/>
      <c r="QZ72" s="16"/>
      <c r="RA72" s="16"/>
      <c r="RB72" s="16"/>
      <c r="RC72" s="16"/>
      <c r="RD72" s="16"/>
      <c r="RE72" s="16"/>
      <c r="RF72" s="16"/>
      <c r="RG72" s="16"/>
      <c r="RH72" s="16"/>
      <c r="RI72" s="16"/>
      <c r="RJ72" s="16"/>
      <c r="RK72" s="16"/>
      <c r="RL72" s="16"/>
      <c r="RM72" s="16"/>
      <c r="RN72" s="16"/>
      <c r="RO72" s="16"/>
      <c r="RP72" s="16"/>
      <c r="RQ72" s="16"/>
      <c r="RR72" s="16"/>
      <c r="RS72" s="16"/>
      <c r="RT72" s="16"/>
      <c r="RU72" s="16"/>
      <c r="RV72" s="16"/>
      <c r="RW72" s="16"/>
      <c r="RX72" s="16"/>
      <c r="RY72" s="16"/>
      <c r="RZ72" s="16"/>
      <c r="SA72" s="16"/>
      <c r="SB72" s="16"/>
      <c r="SC72" s="16"/>
      <c r="SD72" s="16"/>
      <c r="SE72" s="16"/>
      <c r="SF72" s="16"/>
      <c r="SG72" s="16"/>
      <c r="SH72" s="16"/>
      <c r="SI72" s="16"/>
      <c r="SJ72" s="16"/>
      <c r="SK72" s="16"/>
      <c r="SL72" s="16"/>
      <c r="SM72" s="16"/>
      <c r="SN72" s="16"/>
      <c r="SO72" s="16"/>
      <c r="SP72" s="16"/>
      <c r="SQ72" s="16"/>
      <c r="SR72" s="16"/>
      <c r="SS72" s="16"/>
      <c r="ST72" s="16"/>
      <c r="SU72" s="16"/>
      <c r="SV72" s="16"/>
      <c r="SW72" s="16"/>
      <c r="SX72" s="16"/>
      <c r="SY72" s="16"/>
      <c r="SZ72" s="16"/>
      <c r="TA72" s="16"/>
      <c r="TB72" s="16"/>
      <c r="TC72" s="16"/>
      <c r="TD72" s="16"/>
      <c r="TE72" s="16"/>
      <c r="TF72" s="16"/>
      <c r="TG72" s="16"/>
      <c r="TH72" s="16"/>
      <c r="TI72" s="16"/>
      <c r="TJ72" s="16"/>
      <c r="TK72" s="16"/>
      <c r="TL72" s="16"/>
      <c r="TM72" s="16"/>
      <c r="TN72" s="16"/>
      <c r="TO72" s="16"/>
      <c r="TP72" s="16"/>
      <c r="TQ72" s="16"/>
      <c r="TR72" s="16"/>
      <c r="TS72" s="16"/>
      <c r="TT72" s="16"/>
      <c r="TU72" s="16"/>
      <c r="TV72" s="16"/>
      <c r="TW72" s="16"/>
      <c r="TX72" s="16"/>
      <c r="TY72" s="16"/>
      <c r="TZ72" s="16"/>
      <c r="UA72" s="16"/>
      <c r="UB72" s="16"/>
      <c r="UC72" s="16"/>
      <c r="UD72" s="16"/>
      <c r="UE72" s="16"/>
      <c r="UF72" s="16"/>
      <c r="UG72" s="16"/>
      <c r="UH72" s="16"/>
      <c r="UI72" s="16"/>
      <c r="UJ72" s="16"/>
      <c r="UK72" s="16"/>
      <c r="UL72" s="16"/>
      <c r="UM72" s="16"/>
      <c r="UN72" s="16"/>
      <c r="UO72" s="16"/>
      <c r="UP72" s="16"/>
      <c r="UQ72" s="16"/>
      <c r="UR72" s="16"/>
      <c r="US72" s="16"/>
      <c r="UT72" s="16"/>
      <c r="UU72" s="16"/>
      <c r="UV72" s="16"/>
      <c r="UW72" s="16"/>
      <c r="UX72" s="16"/>
      <c r="UY72" s="16"/>
      <c r="UZ72" s="16"/>
      <c r="VA72" s="16"/>
      <c r="VB72" s="16"/>
      <c r="VC72" s="16"/>
      <c r="VD72" s="16"/>
      <c r="VE72" s="16"/>
      <c r="VF72" s="16"/>
      <c r="VG72" s="16"/>
      <c r="VH72" s="16"/>
      <c r="VI72" s="16"/>
      <c r="VJ72" s="16"/>
      <c r="VK72" s="16"/>
      <c r="VL72" s="16"/>
      <c r="VM72" s="16"/>
      <c r="VN72" s="16"/>
      <c r="VO72" s="16"/>
      <c r="VP72" s="16"/>
      <c r="VQ72" s="16"/>
      <c r="VR72" s="16"/>
      <c r="VS72" s="16"/>
      <c r="VT72" s="16"/>
      <c r="VU72" s="16"/>
      <c r="VV72" s="16"/>
      <c r="VW72" s="16"/>
      <c r="VX72" s="16"/>
      <c r="VY72" s="16"/>
      <c r="VZ72" s="16"/>
      <c r="WA72" s="16"/>
      <c r="WB72" s="16"/>
      <c r="WC72" s="16"/>
      <c r="WD72" s="16"/>
      <c r="WE72" s="16"/>
      <c r="WF72" s="16"/>
      <c r="WG72" s="16"/>
      <c r="WH72" s="16"/>
      <c r="WI72" s="16"/>
      <c r="WJ72" s="16"/>
      <c r="WK72" s="16"/>
      <c r="WL72" s="16"/>
      <c r="WM72" s="16"/>
      <c r="WN72" s="16"/>
      <c r="WO72" s="16"/>
      <c r="WP72" s="16"/>
      <c r="WQ72" s="16"/>
      <c r="WR72" s="16"/>
      <c r="WS72" s="16"/>
      <c r="WT72" s="16"/>
      <c r="WU72" s="16"/>
      <c r="WV72" s="16"/>
      <c r="WW72" s="16"/>
      <c r="WX72" s="16"/>
      <c r="WY72" s="16"/>
      <c r="WZ72" s="16"/>
      <c r="XA72" s="16"/>
      <c r="XB72" s="16"/>
      <c r="XC72" s="16"/>
      <c r="XD72" s="16"/>
      <c r="XE72" s="16"/>
      <c r="XF72" s="16"/>
      <c r="XG72" s="16"/>
      <c r="XH72" s="16"/>
      <c r="XI72" s="16"/>
      <c r="XJ72" s="16"/>
      <c r="XK72" s="16"/>
      <c r="XL72" s="16"/>
      <c r="XM72" s="16"/>
      <c r="XN72" s="16"/>
      <c r="XO72" s="16"/>
      <c r="XP72" s="16"/>
      <c r="XQ72" s="16"/>
      <c r="XR72" s="16"/>
      <c r="XS72" s="16"/>
      <c r="XT72" s="16"/>
      <c r="XU72" s="16"/>
      <c r="XV72" s="16"/>
      <c r="XW72" s="16"/>
      <c r="XX72" s="16"/>
      <c r="XY72" s="16"/>
      <c r="XZ72" s="16"/>
      <c r="YA72" s="16"/>
      <c r="YB72" s="16"/>
      <c r="YC72" s="16"/>
      <c r="YD72" s="16"/>
      <c r="YE72" s="16"/>
      <c r="YF72" s="16"/>
      <c r="YG72" s="16"/>
      <c r="YH72" s="16"/>
      <c r="YI72" s="16"/>
      <c r="YJ72" s="16"/>
      <c r="YK72" s="16"/>
      <c r="YL72" s="16"/>
      <c r="YM72" s="16"/>
      <c r="YN72" s="16"/>
      <c r="YO72" s="16"/>
      <c r="YP72" s="16"/>
      <c r="YQ72" s="16"/>
      <c r="YR72" s="16"/>
      <c r="YS72" s="16"/>
      <c r="YT72" s="16"/>
      <c r="YU72" s="16"/>
      <c r="YV72" s="16"/>
      <c r="YW72" s="16"/>
      <c r="YX72" s="16"/>
      <c r="YY72" s="16"/>
      <c r="YZ72" s="16"/>
      <c r="ZA72" s="16"/>
      <c r="ZB72" s="16"/>
      <c r="ZC72" s="16"/>
      <c r="ZD72" s="16"/>
      <c r="ZE72" s="16"/>
      <c r="ZF72" s="16"/>
      <c r="ZG72" s="16"/>
      <c r="ZH72" s="16"/>
      <c r="ZI72" s="16"/>
      <c r="ZJ72" s="16"/>
      <c r="ZK72" s="16"/>
      <c r="ZL72" s="16"/>
      <c r="ZM72" s="16"/>
      <c r="ZN72" s="16"/>
      <c r="ZO72" s="16"/>
      <c r="ZP72" s="16"/>
      <c r="ZQ72" s="16"/>
      <c r="ZR72" s="16"/>
      <c r="ZS72" s="16"/>
      <c r="ZT72" s="16"/>
      <c r="ZU72" s="16"/>
      <c r="ZV72" s="16"/>
      <c r="ZW72" s="16"/>
      <c r="ZX72" s="16"/>
      <c r="ZY72" s="16"/>
      <c r="ZZ72" s="16"/>
      <c r="AAA72" s="16"/>
      <c r="AAB72" s="16"/>
      <c r="AAC72" s="16"/>
      <c r="AAD72" s="16"/>
      <c r="AAE72" s="16"/>
      <c r="AAF72" s="16"/>
      <c r="AAG72" s="16"/>
      <c r="AAH72" s="16"/>
      <c r="AAI72" s="16"/>
      <c r="AAJ72" s="16"/>
      <c r="AAK72" s="16"/>
      <c r="AAL72" s="16"/>
      <c r="AAM72" s="16"/>
      <c r="AAN72" s="16"/>
      <c r="AAO72" s="16"/>
      <c r="AAP72" s="16"/>
      <c r="AAQ72" s="16"/>
      <c r="AAR72" s="16"/>
      <c r="AAS72" s="16"/>
      <c r="AAT72" s="16"/>
      <c r="AAU72" s="16"/>
      <c r="AAV72" s="16"/>
      <c r="AAW72" s="16"/>
      <c r="AAX72" s="16"/>
      <c r="AAY72" s="16"/>
      <c r="AAZ72" s="16"/>
      <c r="ABA72" s="16"/>
      <c r="ABB72" s="16"/>
      <c r="ABC72" s="16"/>
      <c r="ABD72" s="16"/>
      <c r="ABE72" s="16"/>
      <c r="ABF72" s="16"/>
      <c r="ABG72" s="16"/>
      <c r="ABH72" s="16"/>
      <c r="ABI72" s="16"/>
      <c r="ABJ72" s="16"/>
      <c r="ABK72" s="16"/>
      <c r="ABL72" s="16"/>
      <c r="ABM72" s="16"/>
      <c r="ABN72" s="16"/>
      <c r="ABO72" s="16"/>
      <c r="ABP72" s="16"/>
      <c r="ABQ72" s="16"/>
      <c r="ABR72" s="16"/>
      <c r="ABS72" s="16"/>
      <c r="ABT72" s="16"/>
      <c r="ABU72" s="16"/>
      <c r="ABV72" s="16"/>
      <c r="ABW72" s="16"/>
      <c r="ABX72" s="16"/>
      <c r="ABY72" s="16"/>
      <c r="ABZ72" s="16"/>
      <c r="ACA72" s="16"/>
      <c r="ACB72" s="16"/>
      <c r="ACC72" s="16"/>
      <c r="ACD72" s="16"/>
      <c r="ACE72" s="16"/>
      <c r="ACF72" s="16"/>
      <c r="ACG72" s="16"/>
      <c r="ACH72" s="16"/>
      <c r="ACI72" s="16"/>
      <c r="ACJ72" s="16"/>
      <c r="ACK72" s="16"/>
      <c r="ACL72" s="16"/>
      <c r="ACM72" s="16"/>
      <c r="ACN72" s="16"/>
      <c r="ACO72" s="16"/>
      <c r="ACP72" s="16"/>
      <c r="ACQ72" s="16"/>
      <c r="ACR72" s="16"/>
      <c r="ACS72" s="16"/>
      <c r="ACT72" s="16"/>
      <c r="ACU72" s="16"/>
      <c r="ACV72" s="16"/>
      <c r="ACW72" s="16"/>
      <c r="ACX72" s="16"/>
      <c r="ACY72" s="16"/>
      <c r="ACZ72" s="16"/>
      <c r="ADA72" s="16"/>
      <c r="ADB72" s="16"/>
      <c r="ADC72" s="16"/>
      <c r="ADD72" s="16"/>
      <c r="ADE72" s="16"/>
      <c r="ADF72" s="16"/>
      <c r="ADG72" s="16"/>
      <c r="ADH72" s="16"/>
      <c r="ADI72" s="16"/>
      <c r="ADJ72" s="16"/>
      <c r="ADK72" s="16"/>
      <c r="ADL72" s="16"/>
      <c r="ADM72" s="16"/>
      <c r="ADN72" s="16"/>
      <c r="ADO72" s="16"/>
      <c r="ADP72" s="16"/>
      <c r="ADQ72" s="16"/>
      <c r="ADR72" s="16"/>
      <c r="ADS72" s="16"/>
      <c r="ADT72" s="16"/>
      <c r="ADU72" s="16"/>
      <c r="ADV72" s="16"/>
      <c r="ADW72" s="16"/>
      <c r="ADX72" s="16"/>
      <c r="ADY72" s="16"/>
      <c r="ADZ72" s="16"/>
      <c r="AEA72" s="16"/>
      <c r="AEB72" s="16"/>
      <c r="AEC72" s="16"/>
      <c r="AED72" s="16"/>
      <c r="AEE72" s="16"/>
      <c r="AEF72" s="16"/>
      <c r="AEG72" s="16"/>
      <c r="AEH72" s="16"/>
      <c r="AEI72" s="16"/>
      <c r="AEJ72" s="16"/>
      <c r="AEK72" s="16"/>
      <c r="AEL72" s="16"/>
      <c r="AEM72" s="16"/>
      <c r="AEN72" s="16"/>
      <c r="AEO72" s="16"/>
      <c r="AEP72" s="16"/>
      <c r="AEQ72" s="16"/>
      <c r="AER72" s="16"/>
      <c r="AES72" s="16"/>
      <c r="AET72" s="16"/>
      <c r="AEU72" s="16"/>
      <c r="AEV72" s="16"/>
      <c r="AEW72" s="16"/>
      <c r="AEX72" s="16"/>
      <c r="AEY72" s="16"/>
      <c r="AEZ72" s="16"/>
      <c r="AFA72" s="16"/>
      <c r="AFB72" s="16"/>
      <c r="AFC72" s="16"/>
      <c r="AFD72" s="16"/>
      <c r="AFE72" s="16"/>
      <c r="AFF72" s="16"/>
      <c r="AFG72" s="16"/>
      <c r="AFH72" s="16"/>
      <c r="AFI72" s="16"/>
      <c r="AFJ72" s="16"/>
      <c r="AFK72" s="16"/>
      <c r="AFL72" s="16"/>
      <c r="AFM72" s="16"/>
      <c r="AFN72" s="16"/>
      <c r="AFO72" s="16"/>
      <c r="AFP72" s="16"/>
      <c r="AFQ72" s="16"/>
      <c r="AFR72" s="16"/>
      <c r="AFS72" s="16"/>
      <c r="AFT72" s="16"/>
      <c r="AFU72" s="16"/>
      <c r="AFV72" s="16"/>
      <c r="AFW72" s="16"/>
      <c r="AFX72" s="16"/>
      <c r="AFY72" s="16"/>
      <c r="AFZ72" s="16"/>
      <c r="AGA72" s="16"/>
      <c r="AGB72" s="16"/>
      <c r="AGC72" s="16"/>
      <c r="AGD72" s="16"/>
      <c r="AGE72" s="16"/>
      <c r="AGF72" s="16"/>
      <c r="AGG72" s="16"/>
      <c r="AGH72" s="16"/>
      <c r="AGI72" s="16"/>
      <c r="AGJ72" s="16"/>
      <c r="AGK72" s="16"/>
      <c r="AGL72" s="16"/>
      <c r="AGM72" s="16"/>
      <c r="AGN72" s="16"/>
      <c r="AGO72" s="16"/>
      <c r="AGP72" s="16"/>
      <c r="AGQ72" s="16"/>
      <c r="AGR72" s="16"/>
      <c r="AGS72" s="16"/>
      <c r="AGT72" s="16"/>
      <c r="AGU72" s="16"/>
      <c r="AGV72" s="16"/>
      <c r="AGW72" s="16"/>
      <c r="AGX72" s="16"/>
      <c r="AGY72" s="16"/>
      <c r="AGZ72" s="16"/>
      <c r="AHA72" s="16"/>
      <c r="AHB72" s="16"/>
      <c r="AHC72" s="16"/>
      <c r="AHD72" s="16"/>
      <c r="AHE72" s="16"/>
      <c r="AHF72" s="16"/>
      <c r="AHG72" s="16"/>
      <c r="AHH72" s="16"/>
      <c r="AHI72" s="16"/>
      <c r="AHJ72" s="16"/>
      <c r="AHK72" s="16"/>
      <c r="AHL72" s="16"/>
      <c r="AHM72" s="16"/>
      <c r="AHN72" s="16"/>
      <c r="AHO72" s="16"/>
      <c r="AHP72" s="16"/>
      <c r="AHQ72" s="16"/>
      <c r="AHR72" s="16"/>
      <c r="AHS72" s="16"/>
      <c r="AHT72" s="16"/>
      <c r="AHU72" s="16"/>
      <c r="AHV72" s="16"/>
      <c r="AHW72" s="16"/>
      <c r="AHX72" s="16"/>
      <c r="AHY72" s="16"/>
      <c r="AHZ72" s="16"/>
      <c r="AIA72" s="16"/>
      <c r="AIB72" s="16"/>
      <c r="AIC72" s="16"/>
      <c r="AID72" s="16"/>
      <c r="AIE72" s="16"/>
      <c r="AIF72" s="16"/>
      <c r="AIG72" s="16"/>
      <c r="AIH72" s="16"/>
      <c r="AII72" s="16"/>
      <c r="AIJ72" s="16"/>
      <c r="AIK72" s="16"/>
      <c r="AIL72" s="16"/>
      <c r="AIM72" s="16"/>
      <c r="AIN72" s="16"/>
      <c r="AIO72" s="16"/>
      <c r="AIP72" s="16"/>
      <c r="AIQ72" s="16"/>
      <c r="AIR72" s="16"/>
      <c r="AIS72" s="16"/>
      <c r="AIT72" s="16"/>
      <c r="AIU72" s="16"/>
      <c r="AIV72" s="16"/>
      <c r="AIW72" s="16"/>
      <c r="AIX72" s="16"/>
      <c r="AIY72" s="16"/>
      <c r="AIZ72" s="16"/>
      <c r="AJA72" s="16"/>
      <c r="AJB72" s="16"/>
      <c r="AJC72" s="16"/>
      <c r="AJD72" s="16"/>
      <c r="AJE72" s="16"/>
      <c r="AJF72" s="16"/>
      <c r="AJG72" s="16"/>
      <c r="AJH72" s="16"/>
      <c r="AJI72" s="16"/>
      <c r="AJJ72" s="16"/>
      <c r="AJK72" s="16"/>
      <c r="AJL72" s="16"/>
      <c r="AJM72" s="16"/>
      <c r="AJN72" s="16"/>
      <c r="AJO72" s="16"/>
      <c r="AJP72" s="16"/>
      <c r="AJQ72" s="16"/>
      <c r="AJR72" s="16"/>
      <c r="AJS72" s="16"/>
      <c r="AJT72" s="16"/>
      <c r="AJU72" s="16"/>
      <c r="AJV72" s="16"/>
      <c r="AJW72" s="16"/>
      <c r="AJX72" s="16"/>
      <c r="AJY72" s="16"/>
      <c r="AJZ72" s="16"/>
      <c r="AKA72" s="16"/>
      <c r="AKB72" s="16"/>
      <c r="AKC72" s="16"/>
      <c r="AKD72" s="16"/>
      <c r="AKE72" s="16"/>
      <c r="AKF72" s="16"/>
      <c r="AKG72" s="16"/>
      <c r="AKH72" s="16"/>
      <c r="AKI72" s="16"/>
      <c r="AKJ72" s="16"/>
      <c r="AKK72" s="16"/>
      <c r="AKL72" s="16"/>
      <c r="AKM72" s="16"/>
      <c r="AKN72" s="16"/>
      <c r="AKO72" s="16"/>
      <c r="AKP72" s="16"/>
      <c r="AKQ72" s="16"/>
      <c r="AKR72" s="16"/>
      <c r="AKS72" s="16"/>
      <c r="AKT72" s="16"/>
      <c r="AKU72" s="16"/>
      <c r="AKV72" s="16"/>
      <c r="AKW72" s="16"/>
      <c r="AKX72" s="16"/>
      <c r="AKY72" s="16"/>
      <c r="AKZ72" s="16"/>
      <c r="ALA72" s="16"/>
      <c r="ALB72" s="16"/>
      <c r="ALC72" s="16"/>
      <c r="ALD72" s="16"/>
      <c r="ALE72" s="16"/>
      <c r="ALF72" s="16"/>
      <c r="ALG72" s="16"/>
      <c r="ALH72" s="16"/>
      <c r="ALI72" s="16"/>
      <c r="ALJ72" s="16"/>
      <c r="ALK72" s="16"/>
      <c r="ALL72" s="16"/>
      <c r="ALM72" s="16"/>
      <c r="ALN72" s="16"/>
      <c r="ALO72" s="16"/>
      <c r="ALP72" s="16"/>
      <c r="ALQ72" s="16"/>
      <c r="ALR72" s="16"/>
      <c r="ALS72" s="16"/>
      <c r="ALT72" s="16"/>
      <c r="ALU72" s="16"/>
      <c r="ALV72" s="16"/>
      <c r="ALW72" s="16"/>
      <c r="ALX72" s="16"/>
      <c r="ALY72" s="16"/>
      <c r="ALZ72" s="16"/>
      <c r="AMA72" s="16"/>
      <c r="AMB72" s="16"/>
      <c r="AMC72" s="16"/>
      <c r="AMD72" s="16"/>
      <c r="AME72" s="16"/>
      <c r="AMF72" s="16"/>
      <c r="AMG72" s="16"/>
      <c r="AMH72" s="16"/>
      <c r="AMI72" s="16"/>
      <c r="AMJ72" s="16"/>
      <c r="AMK72" s="16"/>
    </row>
    <row r="73" spans="1:1025" s="17" customFormat="1" ht="15" customHeight="1">
      <c r="A73" s="169" t="s">
        <v>24</v>
      </c>
      <c r="B73" s="282" t="s">
        <v>42</v>
      </c>
      <c r="C73" s="282"/>
      <c r="D73" s="282"/>
      <c r="E73" s="283">
        <v>2E-3</v>
      </c>
      <c r="F73" s="284"/>
      <c r="G73" s="207">
        <f>ROUND((G48+G61)*E73,2)</f>
        <v>7.21</v>
      </c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  <c r="AMK73" s="16"/>
    </row>
    <row r="74" spans="1:1025" s="17" customFormat="1" ht="15" customHeight="1">
      <c r="A74" s="169" t="s">
        <v>25</v>
      </c>
      <c r="B74" s="282" t="s">
        <v>43</v>
      </c>
      <c r="C74" s="282"/>
      <c r="D74" s="282"/>
      <c r="E74" s="283">
        <v>0.08</v>
      </c>
      <c r="F74" s="284"/>
      <c r="G74" s="207">
        <f>ROUND((G48+G61)*E74,2)</f>
        <v>288.45</v>
      </c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</row>
    <row r="75" spans="1:1025" s="15" customFormat="1">
      <c r="A75" s="369" t="s">
        <v>87</v>
      </c>
      <c r="B75" s="318"/>
      <c r="C75" s="318"/>
      <c r="D75" s="318"/>
      <c r="E75" s="367">
        <f>SUM(E67:F74)</f>
        <v>0.36800000000000005</v>
      </c>
      <c r="F75" s="368"/>
      <c r="G75" s="208">
        <f>SUM(G67:G74)</f>
        <v>1326.89</v>
      </c>
      <c r="I75" s="46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  <c r="HN75" s="13"/>
      <c r="HO75" s="13"/>
      <c r="HP75" s="13"/>
      <c r="HQ75" s="13"/>
      <c r="HR75" s="13"/>
      <c r="HS75" s="13"/>
      <c r="HT75" s="13"/>
      <c r="HU75" s="13"/>
      <c r="HV75" s="13"/>
      <c r="HW75" s="13"/>
      <c r="HX75" s="13"/>
      <c r="HY75" s="13"/>
      <c r="HZ75" s="13"/>
      <c r="IA75" s="13"/>
      <c r="IB75" s="13"/>
      <c r="IC75" s="13"/>
      <c r="ID75" s="13"/>
      <c r="IE75" s="13"/>
      <c r="IF75" s="13"/>
      <c r="IG75" s="13"/>
      <c r="IH75" s="13"/>
      <c r="II75" s="13"/>
      <c r="IJ75" s="13"/>
      <c r="IK75" s="13"/>
      <c r="IL75" s="13"/>
      <c r="IM75" s="13"/>
      <c r="IN75" s="13"/>
      <c r="IO75" s="13"/>
      <c r="IP75" s="13"/>
      <c r="IQ75" s="13"/>
      <c r="IR75" s="13"/>
      <c r="IS75" s="13"/>
      <c r="IT75" s="13"/>
      <c r="IU75" s="13"/>
      <c r="IV75" s="13"/>
      <c r="IW75" s="13"/>
      <c r="IX75" s="13"/>
      <c r="IY75" s="13"/>
      <c r="IZ75" s="13"/>
      <c r="JA75" s="13"/>
      <c r="JB75" s="13"/>
      <c r="JC75" s="13"/>
      <c r="JD75" s="13"/>
      <c r="JE75" s="13"/>
      <c r="JF75" s="13"/>
      <c r="JG75" s="13"/>
      <c r="JH75" s="13"/>
      <c r="JI75" s="13"/>
      <c r="JJ75" s="13"/>
      <c r="JK75" s="13"/>
      <c r="JL75" s="13"/>
      <c r="JM75" s="13"/>
      <c r="JN75" s="13"/>
      <c r="JO75" s="13"/>
      <c r="JP75" s="13"/>
      <c r="JQ75" s="13"/>
      <c r="JR75" s="13"/>
      <c r="JS75" s="13"/>
      <c r="JT75" s="13"/>
      <c r="JU75" s="13"/>
      <c r="JV75" s="13"/>
      <c r="JW75" s="13"/>
      <c r="JX75" s="13"/>
      <c r="JY75" s="13"/>
      <c r="JZ75" s="13"/>
      <c r="KA75" s="13"/>
      <c r="KB75" s="13"/>
      <c r="KC75" s="13"/>
      <c r="KD75" s="13"/>
      <c r="KE75" s="13"/>
      <c r="KF75" s="13"/>
      <c r="KG75" s="13"/>
      <c r="KH75" s="13"/>
      <c r="KI75" s="13"/>
      <c r="KJ75" s="13"/>
      <c r="KK75" s="13"/>
      <c r="KL75" s="13"/>
      <c r="KM75" s="13"/>
      <c r="KN75" s="13"/>
      <c r="KO75" s="13"/>
      <c r="KP75" s="13"/>
      <c r="KQ75" s="13"/>
      <c r="KR75" s="13"/>
      <c r="KS75" s="13"/>
      <c r="KT75" s="13"/>
      <c r="KU75" s="13"/>
      <c r="KV75" s="13"/>
      <c r="KW75" s="13"/>
      <c r="KX75" s="13"/>
      <c r="KY75" s="13"/>
      <c r="KZ75" s="13"/>
      <c r="LA75" s="13"/>
      <c r="LB75" s="13"/>
      <c r="LC75" s="13"/>
      <c r="LD75" s="13"/>
      <c r="LE75" s="13"/>
      <c r="LF75" s="13"/>
      <c r="LG75" s="13"/>
      <c r="LH75" s="13"/>
      <c r="LI75" s="13"/>
      <c r="LJ75" s="13"/>
      <c r="LK75" s="13"/>
      <c r="LL75" s="13"/>
      <c r="LM75" s="13"/>
      <c r="LN75" s="13"/>
      <c r="LO75" s="13"/>
      <c r="LP75" s="13"/>
      <c r="LQ75" s="13"/>
      <c r="LR75" s="13"/>
      <c r="LS75" s="13"/>
      <c r="LT75" s="13"/>
      <c r="LU75" s="13"/>
      <c r="LV75" s="13"/>
      <c r="LW75" s="13"/>
      <c r="LX75" s="13"/>
      <c r="LY75" s="13"/>
      <c r="LZ75" s="13"/>
      <c r="MA75" s="13"/>
      <c r="MB75" s="13"/>
      <c r="MC75" s="13"/>
      <c r="MD75" s="13"/>
      <c r="ME75" s="13"/>
      <c r="MF75" s="13"/>
      <c r="MG75" s="13"/>
      <c r="MH75" s="13"/>
      <c r="MI75" s="13"/>
      <c r="MJ75" s="13"/>
      <c r="MK75" s="13"/>
      <c r="ML75" s="13"/>
      <c r="MM75" s="13"/>
      <c r="MN75" s="13"/>
      <c r="MO75" s="13"/>
      <c r="MP75" s="13"/>
      <c r="MQ75" s="13"/>
      <c r="MR75" s="13"/>
      <c r="MS75" s="13"/>
      <c r="MT75" s="13"/>
      <c r="MU75" s="13"/>
      <c r="MV75" s="13"/>
      <c r="MW75" s="13"/>
      <c r="MX75" s="13"/>
      <c r="MY75" s="13"/>
      <c r="MZ75" s="13"/>
      <c r="NA75" s="13"/>
      <c r="NB75" s="13"/>
      <c r="NC75" s="13"/>
      <c r="ND75" s="13"/>
      <c r="NE75" s="13"/>
      <c r="NF75" s="13"/>
      <c r="NG75" s="13"/>
      <c r="NH75" s="13"/>
      <c r="NI75" s="13"/>
      <c r="NJ75" s="13"/>
      <c r="NK75" s="13"/>
      <c r="NL75" s="13"/>
      <c r="NM75" s="13"/>
      <c r="NN75" s="13"/>
      <c r="NO75" s="13"/>
      <c r="NP75" s="13"/>
      <c r="NQ75" s="13"/>
      <c r="NR75" s="13"/>
      <c r="NS75" s="13"/>
      <c r="NT75" s="13"/>
      <c r="NU75" s="13"/>
      <c r="NV75" s="13"/>
      <c r="NW75" s="13"/>
      <c r="NX75" s="13"/>
      <c r="NY75" s="13"/>
      <c r="NZ75" s="13"/>
      <c r="OA75" s="13"/>
      <c r="OB75" s="13"/>
      <c r="OC75" s="13"/>
      <c r="OD75" s="13"/>
      <c r="OE75" s="13"/>
      <c r="OF75" s="13"/>
      <c r="OG75" s="13"/>
      <c r="OH75" s="13"/>
      <c r="OI75" s="13"/>
      <c r="OJ75" s="13"/>
      <c r="OK75" s="13"/>
      <c r="OL75" s="13"/>
      <c r="OM75" s="13"/>
      <c r="ON75" s="13"/>
      <c r="OO75" s="13"/>
      <c r="OP75" s="13"/>
      <c r="OQ75" s="13"/>
      <c r="OR75" s="13"/>
      <c r="OS75" s="13"/>
      <c r="OT75" s="13"/>
      <c r="OU75" s="13"/>
      <c r="OV75" s="13"/>
      <c r="OW75" s="13"/>
      <c r="OX75" s="13"/>
      <c r="OY75" s="13"/>
      <c r="OZ75" s="13"/>
      <c r="PA75" s="13"/>
      <c r="PB75" s="13"/>
      <c r="PC75" s="13"/>
      <c r="PD75" s="13"/>
      <c r="PE75" s="13"/>
      <c r="PF75" s="13"/>
      <c r="PG75" s="13"/>
      <c r="PH75" s="13"/>
      <c r="PI75" s="13"/>
      <c r="PJ75" s="13"/>
      <c r="PK75" s="13"/>
      <c r="PL75" s="13"/>
      <c r="PM75" s="13"/>
      <c r="PN75" s="13"/>
      <c r="PO75" s="13"/>
      <c r="PP75" s="13"/>
      <c r="PQ75" s="13"/>
      <c r="PR75" s="13"/>
      <c r="PS75" s="13"/>
      <c r="PT75" s="13"/>
      <c r="PU75" s="13"/>
      <c r="PV75" s="13"/>
      <c r="PW75" s="13"/>
      <c r="PX75" s="13"/>
      <c r="PY75" s="13"/>
      <c r="PZ75" s="13"/>
      <c r="QA75" s="13"/>
      <c r="QB75" s="13"/>
      <c r="QC75" s="13"/>
      <c r="QD75" s="13"/>
      <c r="QE75" s="13"/>
      <c r="QF75" s="13"/>
      <c r="QG75" s="13"/>
      <c r="QH75" s="13"/>
      <c r="QI75" s="13"/>
      <c r="QJ75" s="13"/>
      <c r="QK75" s="13"/>
      <c r="QL75" s="13"/>
      <c r="QM75" s="13"/>
      <c r="QN75" s="13"/>
      <c r="QO75" s="13"/>
      <c r="QP75" s="13"/>
      <c r="QQ75" s="13"/>
      <c r="QR75" s="13"/>
      <c r="QS75" s="13"/>
      <c r="QT75" s="13"/>
      <c r="QU75" s="13"/>
      <c r="QV75" s="13"/>
      <c r="QW75" s="13"/>
      <c r="QX75" s="13"/>
      <c r="QY75" s="13"/>
      <c r="QZ75" s="13"/>
      <c r="RA75" s="13"/>
      <c r="RB75" s="13"/>
      <c r="RC75" s="13"/>
      <c r="RD75" s="13"/>
      <c r="RE75" s="13"/>
      <c r="RF75" s="13"/>
      <c r="RG75" s="13"/>
      <c r="RH75" s="13"/>
      <c r="RI75" s="13"/>
      <c r="RJ75" s="13"/>
      <c r="RK75" s="13"/>
      <c r="RL75" s="13"/>
      <c r="RM75" s="13"/>
      <c r="RN75" s="13"/>
      <c r="RO75" s="13"/>
      <c r="RP75" s="13"/>
      <c r="RQ75" s="13"/>
      <c r="RR75" s="13"/>
      <c r="RS75" s="13"/>
      <c r="RT75" s="13"/>
      <c r="RU75" s="13"/>
      <c r="RV75" s="13"/>
      <c r="RW75" s="13"/>
      <c r="RX75" s="13"/>
      <c r="RY75" s="13"/>
      <c r="RZ75" s="13"/>
      <c r="SA75" s="13"/>
      <c r="SB75" s="13"/>
      <c r="SC75" s="13"/>
      <c r="SD75" s="13"/>
      <c r="SE75" s="13"/>
      <c r="SF75" s="13"/>
      <c r="SG75" s="13"/>
      <c r="SH75" s="13"/>
      <c r="SI75" s="13"/>
      <c r="SJ75" s="13"/>
      <c r="SK75" s="13"/>
      <c r="SL75" s="13"/>
      <c r="SM75" s="13"/>
      <c r="SN75" s="13"/>
      <c r="SO75" s="13"/>
      <c r="SP75" s="13"/>
      <c r="SQ75" s="13"/>
      <c r="SR75" s="13"/>
      <c r="SS75" s="13"/>
      <c r="ST75" s="13"/>
      <c r="SU75" s="13"/>
      <c r="SV75" s="13"/>
      <c r="SW75" s="13"/>
      <c r="SX75" s="13"/>
      <c r="SY75" s="13"/>
      <c r="SZ75" s="13"/>
      <c r="TA75" s="13"/>
      <c r="TB75" s="13"/>
      <c r="TC75" s="13"/>
      <c r="TD75" s="13"/>
      <c r="TE75" s="13"/>
      <c r="TF75" s="13"/>
      <c r="TG75" s="13"/>
      <c r="TH75" s="13"/>
      <c r="TI75" s="13"/>
      <c r="TJ75" s="13"/>
      <c r="TK75" s="13"/>
      <c r="TL75" s="13"/>
      <c r="TM75" s="13"/>
      <c r="TN75" s="13"/>
      <c r="TO75" s="13"/>
      <c r="TP75" s="13"/>
      <c r="TQ75" s="13"/>
      <c r="TR75" s="13"/>
      <c r="TS75" s="13"/>
      <c r="TT75" s="13"/>
      <c r="TU75" s="13"/>
      <c r="TV75" s="13"/>
      <c r="TW75" s="13"/>
      <c r="TX75" s="13"/>
      <c r="TY75" s="13"/>
      <c r="TZ75" s="13"/>
      <c r="UA75" s="13"/>
      <c r="UB75" s="13"/>
      <c r="UC75" s="13"/>
      <c r="UD75" s="13"/>
      <c r="UE75" s="13"/>
      <c r="UF75" s="13"/>
      <c r="UG75" s="13"/>
      <c r="UH75" s="13"/>
      <c r="UI75" s="13"/>
      <c r="UJ75" s="13"/>
      <c r="UK75" s="13"/>
      <c r="UL75" s="13"/>
      <c r="UM75" s="13"/>
      <c r="UN75" s="13"/>
      <c r="UO75" s="13"/>
      <c r="UP75" s="13"/>
      <c r="UQ75" s="13"/>
      <c r="UR75" s="13"/>
      <c r="US75" s="13"/>
      <c r="UT75" s="13"/>
      <c r="UU75" s="13"/>
      <c r="UV75" s="13"/>
      <c r="UW75" s="13"/>
      <c r="UX75" s="13"/>
      <c r="UY75" s="13"/>
      <c r="UZ75" s="13"/>
      <c r="VA75" s="13"/>
      <c r="VB75" s="13"/>
      <c r="VC75" s="13"/>
      <c r="VD75" s="13"/>
      <c r="VE75" s="13"/>
      <c r="VF75" s="13"/>
      <c r="VG75" s="13"/>
      <c r="VH75" s="13"/>
      <c r="VI75" s="13"/>
      <c r="VJ75" s="13"/>
      <c r="VK75" s="13"/>
      <c r="VL75" s="13"/>
      <c r="VM75" s="13"/>
      <c r="VN75" s="13"/>
      <c r="VO75" s="13"/>
      <c r="VP75" s="13"/>
      <c r="VQ75" s="13"/>
      <c r="VR75" s="13"/>
      <c r="VS75" s="13"/>
      <c r="VT75" s="13"/>
      <c r="VU75" s="13"/>
      <c r="VV75" s="13"/>
      <c r="VW75" s="13"/>
      <c r="VX75" s="13"/>
      <c r="VY75" s="13"/>
      <c r="VZ75" s="13"/>
      <c r="WA75" s="13"/>
      <c r="WB75" s="13"/>
      <c r="WC75" s="13"/>
      <c r="WD75" s="13"/>
      <c r="WE75" s="13"/>
      <c r="WF75" s="13"/>
      <c r="WG75" s="13"/>
      <c r="WH75" s="13"/>
      <c r="WI75" s="13"/>
      <c r="WJ75" s="13"/>
      <c r="WK75" s="13"/>
      <c r="WL75" s="13"/>
      <c r="WM75" s="13"/>
      <c r="WN75" s="13"/>
      <c r="WO75" s="13"/>
      <c r="WP75" s="13"/>
      <c r="WQ75" s="13"/>
      <c r="WR75" s="13"/>
      <c r="WS75" s="13"/>
      <c r="WT75" s="13"/>
      <c r="WU75" s="13"/>
      <c r="WV75" s="13"/>
      <c r="WW75" s="13"/>
      <c r="WX75" s="13"/>
      <c r="WY75" s="13"/>
      <c r="WZ75" s="13"/>
      <c r="XA75" s="13"/>
      <c r="XB75" s="13"/>
      <c r="XC75" s="13"/>
      <c r="XD75" s="13"/>
      <c r="XE75" s="13"/>
      <c r="XF75" s="13"/>
      <c r="XG75" s="13"/>
      <c r="XH75" s="13"/>
      <c r="XI75" s="13"/>
      <c r="XJ75" s="13"/>
      <c r="XK75" s="13"/>
      <c r="XL75" s="13"/>
      <c r="XM75" s="13"/>
      <c r="XN75" s="13"/>
      <c r="XO75" s="13"/>
      <c r="XP75" s="13"/>
      <c r="XQ75" s="13"/>
      <c r="XR75" s="13"/>
      <c r="XS75" s="13"/>
      <c r="XT75" s="13"/>
      <c r="XU75" s="13"/>
      <c r="XV75" s="13"/>
      <c r="XW75" s="13"/>
      <c r="XX75" s="13"/>
      <c r="XY75" s="13"/>
      <c r="XZ75" s="13"/>
      <c r="YA75" s="13"/>
      <c r="YB75" s="13"/>
      <c r="YC75" s="13"/>
      <c r="YD75" s="13"/>
      <c r="YE75" s="13"/>
      <c r="YF75" s="13"/>
      <c r="YG75" s="13"/>
      <c r="YH75" s="13"/>
      <c r="YI75" s="13"/>
      <c r="YJ75" s="13"/>
      <c r="YK75" s="13"/>
      <c r="YL75" s="13"/>
      <c r="YM75" s="13"/>
      <c r="YN75" s="13"/>
      <c r="YO75" s="13"/>
      <c r="YP75" s="13"/>
      <c r="YQ75" s="13"/>
      <c r="YR75" s="13"/>
      <c r="YS75" s="13"/>
      <c r="YT75" s="13"/>
      <c r="YU75" s="13"/>
      <c r="YV75" s="13"/>
      <c r="YW75" s="13"/>
      <c r="YX75" s="13"/>
      <c r="YY75" s="13"/>
      <c r="YZ75" s="13"/>
      <c r="ZA75" s="13"/>
      <c r="ZB75" s="13"/>
      <c r="ZC75" s="13"/>
      <c r="ZD75" s="13"/>
      <c r="ZE75" s="13"/>
      <c r="ZF75" s="13"/>
      <c r="ZG75" s="13"/>
      <c r="ZH75" s="13"/>
      <c r="ZI75" s="13"/>
      <c r="ZJ75" s="13"/>
      <c r="ZK75" s="13"/>
      <c r="ZL75" s="13"/>
      <c r="ZM75" s="13"/>
      <c r="ZN75" s="13"/>
      <c r="ZO75" s="13"/>
      <c r="ZP75" s="13"/>
      <c r="ZQ75" s="13"/>
      <c r="ZR75" s="13"/>
      <c r="ZS75" s="13"/>
      <c r="ZT75" s="13"/>
      <c r="ZU75" s="13"/>
      <c r="ZV75" s="13"/>
      <c r="ZW75" s="13"/>
      <c r="ZX75" s="13"/>
      <c r="ZY75" s="13"/>
      <c r="ZZ75" s="13"/>
      <c r="AAA75" s="13"/>
      <c r="AAB75" s="13"/>
      <c r="AAC75" s="13"/>
      <c r="AAD75" s="13"/>
      <c r="AAE75" s="13"/>
      <c r="AAF75" s="13"/>
      <c r="AAG75" s="13"/>
      <c r="AAH75" s="13"/>
      <c r="AAI75" s="13"/>
      <c r="AAJ75" s="13"/>
      <c r="AAK75" s="13"/>
      <c r="AAL75" s="13"/>
      <c r="AAM75" s="13"/>
      <c r="AAN75" s="13"/>
      <c r="AAO75" s="13"/>
      <c r="AAP75" s="13"/>
      <c r="AAQ75" s="13"/>
      <c r="AAR75" s="13"/>
      <c r="AAS75" s="13"/>
      <c r="AAT75" s="13"/>
      <c r="AAU75" s="13"/>
      <c r="AAV75" s="13"/>
      <c r="AAW75" s="13"/>
      <c r="AAX75" s="13"/>
      <c r="AAY75" s="13"/>
      <c r="AAZ75" s="13"/>
      <c r="ABA75" s="13"/>
      <c r="ABB75" s="13"/>
      <c r="ABC75" s="13"/>
      <c r="ABD75" s="13"/>
      <c r="ABE75" s="13"/>
      <c r="ABF75" s="13"/>
      <c r="ABG75" s="13"/>
      <c r="ABH75" s="13"/>
      <c r="ABI75" s="13"/>
      <c r="ABJ75" s="13"/>
      <c r="ABK75" s="13"/>
      <c r="ABL75" s="13"/>
      <c r="ABM75" s="13"/>
      <c r="ABN75" s="13"/>
      <c r="ABO75" s="13"/>
      <c r="ABP75" s="13"/>
      <c r="ABQ75" s="13"/>
      <c r="ABR75" s="13"/>
      <c r="ABS75" s="13"/>
      <c r="ABT75" s="13"/>
      <c r="ABU75" s="13"/>
      <c r="ABV75" s="13"/>
      <c r="ABW75" s="13"/>
      <c r="ABX75" s="13"/>
      <c r="ABY75" s="13"/>
      <c r="ABZ75" s="13"/>
      <c r="ACA75" s="13"/>
      <c r="ACB75" s="13"/>
      <c r="ACC75" s="13"/>
      <c r="ACD75" s="13"/>
      <c r="ACE75" s="13"/>
      <c r="ACF75" s="13"/>
      <c r="ACG75" s="13"/>
      <c r="ACH75" s="13"/>
      <c r="ACI75" s="13"/>
      <c r="ACJ75" s="13"/>
      <c r="ACK75" s="13"/>
      <c r="ACL75" s="13"/>
      <c r="ACM75" s="13"/>
      <c r="ACN75" s="13"/>
      <c r="ACO75" s="13"/>
      <c r="ACP75" s="13"/>
      <c r="ACQ75" s="13"/>
      <c r="ACR75" s="13"/>
      <c r="ACS75" s="13"/>
      <c r="ACT75" s="13"/>
      <c r="ACU75" s="13"/>
      <c r="ACV75" s="13"/>
      <c r="ACW75" s="13"/>
      <c r="ACX75" s="13"/>
      <c r="ACY75" s="13"/>
      <c r="ACZ75" s="13"/>
      <c r="ADA75" s="13"/>
      <c r="ADB75" s="13"/>
      <c r="ADC75" s="13"/>
      <c r="ADD75" s="13"/>
      <c r="ADE75" s="13"/>
      <c r="ADF75" s="13"/>
      <c r="ADG75" s="13"/>
      <c r="ADH75" s="13"/>
      <c r="ADI75" s="13"/>
      <c r="ADJ75" s="13"/>
      <c r="ADK75" s="13"/>
      <c r="ADL75" s="13"/>
      <c r="ADM75" s="13"/>
      <c r="ADN75" s="13"/>
      <c r="ADO75" s="13"/>
      <c r="ADP75" s="13"/>
      <c r="ADQ75" s="13"/>
      <c r="ADR75" s="13"/>
      <c r="ADS75" s="13"/>
      <c r="ADT75" s="13"/>
      <c r="ADU75" s="13"/>
      <c r="ADV75" s="13"/>
      <c r="ADW75" s="13"/>
      <c r="ADX75" s="13"/>
      <c r="ADY75" s="13"/>
      <c r="ADZ75" s="13"/>
      <c r="AEA75" s="13"/>
      <c r="AEB75" s="13"/>
      <c r="AEC75" s="13"/>
      <c r="AED75" s="13"/>
      <c r="AEE75" s="13"/>
      <c r="AEF75" s="13"/>
      <c r="AEG75" s="13"/>
      <c r="AEH75" s="13"/>
      <c r="AEI75" s="13"/>
      <c r="AEJ75" s="13"/>
      <c r="AEK75" s="13"/>
      <c r="AEL75" s="13"/>
      <c r="AEM75" s="13"/>
      <c r="AEN75" s="13"/>
      <c r="AEO75" s="13"/>
      <c r="AEP75" s="13"/>
      <c r="AEQ75" s="13"/>
      <c r="AER75" s="13"/>
      <c r="AES75" s="13"/>
      <c r="AET75" s="13"/>
      <c r="AEU75" s="13"/>
      <c r="AEV75" s="13"/>
      <c r="AEW75" s="13"/>
      <c r="AEX75" s="13"/>
      <c r="AEY75" s="13"/>
      <c r="AEZ75" s="13"/>
      <c r="AFA75" s="13"/>
      <c r="AFB75" s="13"/>
      <c r="AFC75" s="13"/>
      <c r="AFD75" s="13"/>
      <c r="AFE75" s="13"/>
      <c r="AFF75" s="13"/>
      <c r="AFG75" s="13"/>
      <c r="AFH75" s="13"/>
      <c r="AFI75" s="13"/>
      <c r="AFJ75" s="13"/>
      <c r="AFK75" s="13"/>
      <c r="AFL75" s="13"/>
      <c r="AFM75" s="13"/>
      <c r="AFN75" s="13"/>
      <c r="AFO75" s="13"/>
      <c r="AFP75" s="13"/>
      <c r="AFQ75" s="13"/>
      <c r="AFR75" s="13"/>
      <c r="AFS75" s="13"/>
      <c r="AFT75" s="13"/>
      <c r="AFU75" s="13"/>
      <c r="AFV75" s="13"/>
      <c r="AFW75" s="13"/>
      <c r="AFX75" s="13"/>
      <c r="AFY75" s="13"/>
      <c r="AFZ75" s="13"/>
      <c r="AGA75" s="13"/>
      <c r="AGB75" s="13"/>
      <c r="AGC75" s="13"/>
      <c r="AGD75" s="13"/>
      <c r="AGE75" s="13"/>
      <c r="AGF75" s="13"/>
      <c r="AGG75" s="13"/>
      <c r="AGH75" s="13"/>
      <c r="AGI75" s="13"/>
      <c r="AGJ75" s="13"/>
      <c r="AGK75" s="13"/>
      <c r="AGL75" s="13"/>
      <c r="AGM75" s="13"/>
      <c r="AGN75" s="13"/>
      <c r="AGO75" s="13"/>
      <c r="AGP75" s="13"/>
      <c r="AGQ75" s="13"/>
      <c r="AGR75" s="13"/>
      <c r="AGS75" s="13"/>
      <c r="AGT75" s="13"/>
      <c r="AGU75" s="13"/>
      <c r="AGV75" s="13"/>
      <c r="AGW75" s="13"/>
      <c r="AGX75" s="13"/>
      <c r="AGY75" s="13"/>
      <c r="AGZ75" s="13"/>
      <c r="AHA75" s="13"/>
      <c r="AHB75" s="13"/>
      <c r="AHC75" s="13"/>
      <c r="AHD75" s="13"/>
      <c r="AHE75" s="13"/>
      <c r="AHF75" s="13"/>
      <c r="AHG75" s="13"/>
      <c r="AHH75" s="13"/>
      <c r="AHI75" s="13"/>
      <c r="AHJ75" s="13"/>
      <c r="AHK75" s="13"/>
      <c r="AHL75" s="13"/>
      <c r="AHM75" s="13"/>
      <c r="AHN75" s="13"/>
      <c r="AHO75" s="13"/>
      <c r="AHP75" s="13"/>
      <c r="AHQ75" s="13"/>
      <c r="AHR75" s="13"/>
      <c r="AHS75" s="13"/>
      <c r="AHT75" s="13"/>
      <c r="AHU75" s="13"/>
      <c r="AHV75" s="13"/>
      <c r="AHW75" s="13"/>
      <c r="AHX75" s="13"/>
      <c r="AHY75" s="13"/>
      <c r="AHZ75" s="13"/>
      <c r="AIA75" s="13"/>
      <c r="AIB75" s="13"/>
      <c r="AIC75" s="13"/>
      <c r="AID75" s="13"/>
      <c r="AIE75" s="13"/>
      <c r="AIF75" s="13"/>
      <c r="AIG75" s="13"/>
      <c r="AIH75" s="13"/>
      <c r="AII75" s="13"/>
      <c r="AIJ75" s="13"/>
      <c r="AIK75" s="13"/>
      <c r="AIL75" s="13"/>
      <c r="AIM75" s="13"/>
      <c r="AIN75" s="13"/>
      <c r="AIO75" s="13"/>
      <c r="AIP75" s="13"/>
      <c r="AIQ75" s="13"/>
      <c r="AIR75" s="13"/>
      <c r="AIS75" s="13"/>
      <c r="AIT75" s="13"/>
      <c r="AIU75" s="13"/>
      <c r="AIV75" s="13"/>
      <c r="AIW75" s="13"/>
      <c r="AIX75" s="13"/>
      <c r="AIY75" s="13"/>
      <c r="AIZ75" s="13"/>
      <c r="AJA75" s="13"/>
      <c r="AJB75" s="13"/>
      <c r="AJC75" s="13"/>
      <c r="AJD75" s="13"/>
      <c r="AJE75" s="13"/>
      <c r="AJF75" s="13"/>
      <c r="AJG75" s="13"/>
      <c r="AJH75" s="13"/>
      <c r="AJI75" s="13"/>
      <c r="AJJ75" s="13"/>
      <c r="AJK75" s="13"/>
      <c r="AJL75" s="13"/>
      <c r="AJM75" s="13"/>
      <c r="AJN75" s="13"/>
      <c r="AJO75" s="13"/>
      <c r="AJP75" s="13"/>
      <c r="AJQ75" s="13"/>
      <c r="AJR75" s="13"/>
      <c r="AJS75" s="13"/>
      <c r="AJT75" s="13"/>
      <c r="AJU75" s="13"/>
      <c r="AJV75" s="13"/>
      <c r="AJW75" s="13"/>
      <c r="AJX75" s="13"/>
      <c r="AJY75" s="13"/>
      <c r="AJZ75" s="13"/>
      <c r="AKA75" s="13"/>
      <c r="AKB75" s="13"/>
      <c r="AKC75" s="13"/>
      <c r="AKD75" s="13"/>
      <c r="AKE75" s="13"/>
      <c r="AKF75" s="13"/>
      <c r="AKG75" s="13"/>
      <c r="AKH75" s="13"/>
      <c r="AKI75" s="13"/>
      <c r="AKJ75" s="13"/>
      <c r="AKK75" s="13"/>
      <c r="AKL75" s="13"/>
      <c r="AKM75" s="13"/>
      <c r="AKN75" s="13"/>
      <c r="AKO75" s="13"/>
      <c r="AKP75" s="13"/>
      <c r="AKQ75" s="13"/>
      <c r="AKR75" s="13"/>
      <c r="AKS75" s="13"/>
      <c r="AKT75" s="13"/>
      <c r="AKU75" s="13"/>
      <c r="AKV75" s="13"/>
      <c r="AKW75" s="13"/>
      <c r="AKX75" s="13"/>
      <c r="AKY75" s="13"/>
      <c r="AKZ75" s="13"/>
      <c r="ALA75" s="13"/>
      <c r="ALB75" s="13"/>
      <c r="ALC75" s="13"/>
      <c r="ALD75" s="13"/>
      <c r="ALE75" s="13"/>
      <c r="ALF75" s="13"/>
      <c r="ALG75" s="13"/>
      <c r="ALH75" s="13"/>
      <c r="ALI75" s="13"/>
      <c r="ALJ75" s="13"/>
      <c r="ALK75" s="13"/>
      <c r="ALL75" s="13"/>
      <c r="ALM75" s="13"/>
      <c r="ALN75" s="13"/>
      <c r="ALO75" s="13"/>
      <c r="ALP75" s="13"/>
      <c r="ALQ75" s="13"/>
      <c r="ALR75" s="13"/>
      <c r="ALS75" s="13"/>
      <c r="ALT75" s="13"/>
      <c r="ALU75" s="13"/>
      <c r="ALV75" s="13"/>
      <c r="ALW75" s="13"/>
      <c r="ALX75" s="13"/>
      <c r="ALY75" s="13"/>
      <c r="ALZ75" s="13"/>
      <c r="AMA75" s="13"/>
      <c r="AMB75" s="13"/>
      <c r="AMC75" s="13"/>
      <c r="AMD75" s="13"/>
      <c r="AME75" s="13"/>
      <c r="AMF75" s="13"/>
      <c r="AMG75" s="13"/>
      <c r="AMH75" s="13"/>
      <c r="AMI75" s="13"/>
      <c r="AMJ75" s="13"/>
      <c r="AMK75" s="13"/>
    </row>
    <row r="76" spans="1:1025" s="15" customFormat="1">
      <c r="A76" s="125" t="s">
        <v>83</v>
      </c>
      <c r="B76" s="373" t="s">
        <v>292</v>
      </c>
      <c r="C76" s="373"/>
      <c r="D76" s="373"/>
      <c r="E76" s="373"/>
      <c r="F76" s="373"/>
      <c r="G76" s="373"/>
      <c r="I76" s="46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  <c r="HN76" s="13"/>
      <c r="HO76" s="13"/>
      <c r="HP76" s="13"/>
      <c r="HQ76" s="13"/>
      <c r="HR76" s="13"/>
      <c r="HS76" s="13"/>
      <c r="HT76" s="13"/>
      <c r="HU76" s="13"/>
      <c r="HV76" s="13"/>
      <c r="HW76" s="13"/>
      <c r="HX76" s="13"/>
      <c r="HY76" s="13"/>
      <c r="HZ76" s="13"/>
      <c r="IA76" s="13"/>
      <c r="IB76" s="13"/>
      <c r="IC76" s="13"/>
      <c r="ID76" s="13"/>
      <c r="IE76" s="13"/>
      <c r="IF76" s="13"/>
      <c r="IG76" s="13"/>
      <c r="IH76" s="13"/>
      <c r="II76" s="13"/>
      <c r="IJ76" s="13"/>
      <c r="IK76" s="13"/>
      <c r="IL76" s="13"/>
      <c r="IM76" s="13"/>
      <c r="IN76" s="13"/>
      <c r="IO76" s="13"/>
      <c r="IP76" s="13"/>
      <c r="IQ76" s="13"/>
      <c r="IR76" s="13"/>
      <c r="IS76" s="13"/>
      <c r="IT76" s="13"/>
      <c r="IU76" s="13"/>
      <c r="IV76" s="13"/>
      <c r="IW76" s="13"/>
      <c r="IX76" s="13"/>
      <c r="IY76" s="13"/>
      <c r="IZ76" s="13"/>
      <c r="JA76" s="13"/>
      <c r="JB76" s="13"/>
      <c r="JC76" s="13"/>
      <c r="JD76" s="13"/>
      <c r="JE76" s="13"/>
      <c r="JF76" s="13"/>
      <c r="JG76" s="13"/>
      <c r="JH76" s="13"/>
      <c r="JI76" s="13"/>
      <c r="JJ76" s="13"/>
      <c r="JK76" s="13"/>
      <c r="JL76" s="13"/>
      <c r="JM76" s="13"/>
      <c r="JN76" s="13"/>
      <c r="JO76" s="13"/>
      <c r="JP76" s="13"/>
      <c r="JQ76" s="13"/>
      <c r="JR76" s="13"/>
      <c r="JS76" s="13"/>
      <c r="JT76" s="13"/>
      <c r="JU76" s="13"/>
      <c r="JV76" s="13"/>
      <c r="JW76" s="13"/>
      <c r="JX76" s="13"/>
      <c r="JY76" s="13"/>
      <c r="JZ76" s="13"/>
      <c r="KA76" s="13"/>
      <c r="KB76" s="13"/>
      <c r="KC76" s="13"/>
      <c r="KD76" s="13"/>
      <c r="KE76" s="13"/>
      <c r="KF76" s="13"/>
      <c r="KG76" s="13"/>
      <c r="KH76" s="13"/>
      <c r="KI76" s="13"/>
      <c r="KJ76" s="13"/>
      <c r="KK76" s="13"/>
      <c r="KL76" s="13"/>
      <c r="KM76" s="13"/>
      <c r="KN76" s="13"/>
      <c r="KO76" s="13"/>
      <c r="KP76" s="13"/>
      <c r="KQ76" s="13"/>
      <c r="KR76" s="13"/>
      <c r="KS76" s="13"/>
      <c r="KT76" s="13"/>
      <c r="KU76" s="13"/>
      <c r="KV76" s="13"/>
      <c r="KW76" s="13"/>
      <c r="KX76" s="13"/>
      <c r="KY76" s="13"/>
      <c r="KZ76" s="13"/>
      <c r="LA76" s="13"/>
      <c r="LB76" s="13"/>
      <c r="LC76" s="13"/>
      <c r="LD76" s="13"/>
      <c r="LE76" s="13"/>
      <c r="LF76" s="13"/>
      <c r="LG76" s="13"/>
      <c r="LH76" s="13"/>
      <c r="LI76" s="13"/>
      <c r="LJ76" s="13"/>
      <c r="LK76" s="13"/>
      <c r="LL76" s="13"/>
      <c r="LM76" s="13"/>
      <c r="LN76" s="13"/>
      <c r="LO76" s="13"/>
      <c r="LP76" s="13"/>
      <c r="LQ76" s="13"/>
      <c r="LR76" s="13"/>
      <c r="LS76" s="13"/>
      <c r="LT76" s="13"/>
      <c r="LU76" s="13"/>
      <c r="LV76" s="13"/>
      <c r="LW76" s="13"/>
      <c r="LX76" s="13"/>
      <c r="LY76" s="13"/>
      <c r="LZ76" s="13"/>
      <c r="MA76" s="13"/>
      <c r="MB76" s="13"/>
      <c r="MC76" s="13"/>
      <c r="MD76" s="13"/>
      <c r="ME76" s="13"/>
      <c r="MF76" s="13"/>
      <c r="MG76" s="13"/>
      <c r="MH76" s="13"/>
      <c r="MI76" s="13"/>
      <c r="MJ76" s="13"/>
      <c r="MK76" s="13"/>
      <c r="ML76" s="13"/>
      <c r="MM76" s="13"/>
      <c r="MN76" s="13"/>
      <c r="MO76" s="13"/>
      <c r="MP76" s="13"/>
      <c r="MQ76" s="13"/>
      <c r="MR76" s="13"/>
      <c r="MS76" s="13"/>
      <c r="MT76" s="13"/>
      <c r="MU76" s="13"/>
      <c r="MV76" s="13"/>
      <c r="MW76" s="13"/>
      <c r="MX76" s="13"/>
      <c r="MY76" s="13"/>
      <c r="MZ76" s="13"/>
      <c r="NA76" s="13"/>
      <c r="NB76" s="13"/>
      <c r="NC76" s="13"/>
      <c r="ND76" s="13"/>
      <c r="NE76" s="13"/>
      <c r="NF76" s="13"/>
      <c r="NG76" s="13"/>
      <c r="NH76" s="13"/>
      <c r="NI76" s="13"/>
      <c r="NJ76" s="13"/>
      <c r="NK76" s="13"/>
      <c r="NL76" s="13"/>
      <c r="NM76" s="13"/>
      <c r="NN76" s="13"/>
      <c r="NO76" s="13"/>
      <c r="NP76" s="13"/>
      <c r="NQ76" s="13"/>
      <c r="NR76" s="13"/>
      <c r="NS76" s="13"/>
      <c r="NT76" s="13"/>
      <c r="NU76" s="13"/>
      <c r="NV76" s="13"/>
      <c r="NW76" s="13"/>
      <c r="NX76" s="13"/>
      <c r="NY76" s="13"/>
      <c r="NZ76" s="13"/>
      <c r="OA76" s="13"/>
      <c r="OB76" s="13"/>
      <c r="OC76" s="13"/>
      <c r="OD76" s="13"/>
      <c r="OE76" s="13"/>
      <c r="OF76" s="13"/>
      <c r="OG76" s="13"/>
      <c r="OH76" s="13"/>
      <c r="OI76" s="13"/>
      <c r="OJ76" s="13"/>
      <c r="OK76" s="13"/>
      <c r="OL76" s="13"/>
      <c r="OM76" s="13"/>
      <c r="ON76" s="13"/>
      <c r="OO76" s="13"/>
      <c r="OP76" s="13"/>
      <c r="OQ76" s="13"/>
      <c r="OR76" s="13"/>
      <c r="OS76" s="13"/>
      <c r="OT76" s="13"/>
      <c r="OU76" s="13"/>
      <c r="OV76" s="13"/>
      <c r="OW76" s="13"/>
      <c r="OX76" s="13"/>
      <c r="OY76" s="13"/>
      <c r="OZ76" s="13"/>
      <c r="PA76" s="13"/>
      <c r="PB76" s="13"/>
      <c r="PC76" s="13"/>
      <c r="PD76" s="13"/>
      <c r="PE76" s="13"/>
      <c r="PF76" s="13"/>
      <c r="PG76" s="13"/>
      <c r="PH76" s="13"/>
      <c r="PI76" s="13"/>
      <c r="PJ76" s="13"/>
      <c r="PK76" s="13"/>
      <c r="PL76" s="13"/>
      <c r="PM76" s="13"/>
      <c r="PN76" s="13"/>
      <c r="PO76" s="13"/>
      <c r="PP76" s="13"/>
      <c r="PQ76" s="13"/>
      <c r="PR76" s="13"/>
      <c r="PS76" s="13"/>
      <c r="PT76" s="13"/>
      <c r="PU76" s="13"/>
      <c r="PV76" s="13"/>
      <c r="PW76" s="13"/>
      <c r="PX76" s="13"/>
      <c r="PY76" s="13"/>
      <c r="PZ76" s="13"/>
      <c r="QA76" s="13"/>
      <c r="QB76" s="13"/>
      <c r="QC76" s="13"/>
      <c r="QD76" s="13"/>
      <c r="QE76" s="13"/>
      <c r="QF76" s="13"/>
      <c r="QG76" s="13"/>
      <c r="QH76" s="13"/>
      <c r="QI76" s="13"/>
      <c r="QJ76" s="13"/>
      <c r="QK76" s="13"/>
      <c r="QL76" s="13"/>
      <c r="QM76" s="13"/>
      <c r="QN76" s="13"/>
      <c r="QO76" s="13"/>
      <c r="QP76" s="13"/>
      <c r="QQ76" s="13"/>
      <c r="QR76" s="13"/>
      <c r="QS76" s="13"/>
      <c r="QT76" s="13"/>
      <c r="QU76" s="13"/>
      <c r="QV76" s="13"/>
      <c r="QW76" s="13"/>
      <c r="QX76" s="13"/>
      <c r="QY76" s="13"/>
      <c r="QZ76" s="13"/>
      <c r="RA76" s="13"/>
      <c r="RB76" s="13"/>
      <c r="RC76" s="13"/>
      <c r="RD76" s="13"/>
      <c r="RE76" s="13"/>
      <c r="RF76" s="13"/>
      <c r="RG76" s="13"/>
      <c r="RH76" s="13"/>
      <c r="RI76" s="13"/>
      <c r="RJ76" s="13"/>
      <c r="RK76" s="13"/>
      <c r="RL76" s="13"/>
      <c r="RM76" s="13"/>
      <c r="RN76" s="13"/>
      <c r="RO76" s="13"/>
      <c r="RP76" s="13"/>
      <c r="RQ76" s="13"/>
      <c r="RR76" s="13"/>
      <c r="RS76" s="13"/>
      <c r="RT76" s="13"/>
      <c r="RU76" s="13"/>
      <c r="RV76" s="13"/>
      <c r="RW76" s="13"/>
      <c r="RX76" s="13"/>
      <c r="RY76" s="13"/>
      <c r="RZ76" s="13"/>
      <c r="SA76" s="13"/>
      <c r="SB76" s="13"/>
      <c r="SC76" s="13"/>
      <c r="SD76" s="13"/>
      <c r="SE76" s="13"/>
      <c r="SF76" s="13"/>
      <c r="SG76" s="13"/>
      <c r="SH76" s="13"/>
      <c r="SI76" s="13"/>
      <c r="SJ76" s="13"/>
      <c r="SK76" s="13"/>
      <c r="SL76" s="13"/>
      <c r="SM76" s="13"/>
      <c r="SN76" s="13"/>
      <c r="SO76" s="13"/>
      <c r="SP76" s="13"/>
      <c r="SQ76" s="13"/>
      <c r="SR76" s="13"/>
      <c r="SS76" s="13"/>
      <c r="ST76" s="13"/>
      <c r="SU76" s="13"/>
      <c r="SV76" s="13"/>
      <c r="SW76" s="13"/>
      <c r="SX76" s="13"/>
      <c r="SY76" s="13"/>
      <c r="SZ76" s="13"/>
      <c r="TA76" s="13"/>
      <c r="TB76" s="13"/>
      <c r="TC76" s="13"/>
      <c r="TD76" s="13"/>
      <c r="TE76" s="13"/>
      <c r="TF76" s="13"/>
      <c r="TG76" s="13"/>
      <c r="TH76" s="13"/>
      <c r="TI76" s="13"/>
      <c r="TJ76" s="13"/>
      <c r="TK76" s="13"/>
      <c r="TL76" s="13"/>
      <c r="TM76" s="13"/>
      <c r="TN76" s="13"/>
      <c r="TO76" s="13"/>
      <c r="TP76" s="13"/>
      <c r="TQ76" s="13"/>
      <c r="TR76" s="13"/>
      <c r="TS76" s="13"/>
      <c r="TT76" s="13"/>
      <c r="TU76" s="13"/>
      <c r="TV76" s="13"/>
      <c r="TW76" s="13"/>
      <c r="TX76" s="13"/>
      <c r="TY76" s="13"/>
      <c r="TZ76" s="13"/>
      <c r="UA76" s="13"/>
      <c r="UB76" s="13"/>
      <c r="UC76" s="13"/>
      <c r="UD76" s="13"/>
      <c r="UE76" s="13"/>
      <c r="UF76" s="13"/>
      <c r="UG76" s="13"/>
      <c r="UH76" s="13"/>
      <c r="UI76" s="13"/>
      <c r="UJ76" s="13"/>
      <c r="UK76" s="13"/>
      <c r="UL76" s="13"/>
      <c r="UM76" s="13"/>
      <c r="UN76" s="13"/>
      <c r="UO76" s="13"/>
      <c r="UP76" s="13"/>
      <c r="UQ76" s="13"/>
      <c r="UR76" s="13"/>
      <c r="US76" s="13"/>
      <c r="UT76" s="13"/>
      <c r="UU76" s="13"/>
      <c r="UV76" s="13"/>
      <c r="UW76" s="13"/>
      <c r="UX76" s="13"/>
      <c r="UY76" s="13"/>
      <c r="UZ76" s="13"/>
      <c r="VA76" s="13"/>
      <c r="VB76" s="13"/>
      <c r="VC76" s="13"/>
      <c r="VD76" s="13"/>
      <c r="VE76" s="13"/>
      <c r="VF76" s="13"/>
      <c r="VG76" s="13"/>
      <c r="VH76" s="13"/>
      <c r="VI76" s="13"/>
      <c r="VJ76" s="13"/>
      <c r="VK76" s="13"/>
      <c r="VL76" s="13"/>
      <c r="VM76" s="13"/>
      <c r="VN76" s="13"/>
      <c r="VO76" s="13"/>
      <c r="VP76" s="13"/>
      <c r="VQ76" s="13"/>
      <c r="VR76" s="13"/>
      <c r="VS76" s="13"/>
      <c r="VT76" s="13"/>
      <c r="VU76" s="13"/>
      <c r="VV76" s="13"/>
      <c r="VW76" s="13"/>
      <c r="VX76" s="13"/>
      <c r="VY76" s="13"/>
      <c r="VZ76" s="13"/>
      <c r="WA76" s="13"/>
      <c r="WB76" s="13"/>
      <c r="WC76" s="13"/>
      <c r="WD76" s="13"/>
      <c r="WE76" s="13"/>
      <c r="WF76" s="13"/>
      <c r="WG76" s="13"/>
      <c r="WH76" s="13"/>
      <c r="WI76" s="13"/>
      <c r="WJ76" s="13"/>
      <c r="WK76" s="13"/>
      <c r="WL76" s="13"/>
      <c r="WM76" s="13"/>
      <c r="WN76" s="13"/>
      <c r="WO76" s="13"/>
      <c r="WP76" s="13"/>
      <c r="WQ76" s="13"/>
      <c r="WR76" s="13"/>
      <c r="WS76" s="13"/>
      <c r="WT76" s="13"/>
      <c r="WU76" s="13"/>
      <c r="WV76" s="13"/>
      <c r="WW76" s="13"/>
      <c r="WX76" s="13"/>
      <c r="WY76" s="13"/>
      <c r="WZ76" s="13"/>
      <c r="XA76" s="13"/>
      <c r="XB76" s="13"/>
      <c r="XC76" s="13"/>
      <c r="XD76" s="13"/>
      <c r="XE76" s="13"/>
      <c r="XF76" s="13"/>
      <c r="XG76" s="13"/>
      <c r="XH76" s="13"/>
      <c r="XI76" s="13"/>
      <c r="XJ76" s="13"/>
      <c r="XK76" s="13"/>
      <c r="XL76" s="13"/>
      <c r="XM76" s="13"/>
      <c r="XN76" s="13"/>
      <c r="XO76" s="13"/>
      <c r="XP76" s="13"/>
      <c r="XQ76" s="13"/>
      <c r="XR76" s="13"/>
      <c r="XS76" s="13"/>
      <c r="XT76" s="13"/>
      <c r="XU76" s="13"/>
      <c r="XV76" s="13"/>
      <c r="XW76" s="13"/>
      <c r="XX76" s="13"/>
      <c r="XY76" s="13"/>
      <c r="XZ76" s="13"/>
      <c r="YA76" s="13"/>
      <c r="YB76" s="13"/>
      <c r="YC76" s="13"/>
      <c r="YD76" s="13"/>
      <c r="YE76" s="13"/>
      <c r="YF76" s="13"/>
      <c r="YG76" s="13"/>
      <c r="YH76" s="13"/>
      <c r="YI76" s="13"/>
      <c r="YJ76" s="13"/>
      <c r="YK76" s="13"/>
      <c r="YL76" s="13"/>
      <c r="YM76" s="13"/>
      <c r="YN76" s="13"/>
      <c r="YO76" s="13"/>
      <c r="YP76" s="13"/>
      <c r="YQ76" s="13"/>
      <c r="YR76" s="13"/>
      <c r="YS76" s="13"/>
      <c r="YT76" s="13"/>
      <c r="YU76" s="13"/>
      <c r="YV76" s="13"/>
      <c r="YW76" s="13"/>
      <c r="YX76" s="13"/>
      <c r="YY76" s="13"/>
      <c r="YZ76" s="13"/>
      <c r="ZA76" s="13"/>
      <c r="ZB76" s="13"/>
      <c r="ZC76" s="13"/>
      <c r="ZD76" s="13"/>
      <c r="ZE76" s="13"/>
      <c r="ZF76" s="13"/>
      <c r="ZG76" s="13"/>
      <c r="ZH76" s="13"/>
      <c r="ZI76" s="13"/>
      <c r="ZJ76" s="13"/>
      <c r="ZK76" s="13"/>
      <c r="ZL76" s="13"/>
      <c r="ZM76" s="13"/>
      <c r="ZN76" s="13"/>
      <c r="ZO76" s="13"/>
      <c r="ZP76" s="13"/>
      <c r="ZQ76" s="13"/>
      <c r="ZR76" s="13"/>
      <c r="ZS76" s="13"/>
      <c r="ZT76" s="13"/>
      <c r="ZU76" s="13"/>
      <c r="ZV76" s="13"/>
      <c r="ZW76" s="13"/>
      <c r="ZX76" s="13"/>
      <c r="ZY76" s="13"/>
      <c r="ZZ76" s="13"/>
      <c r="AAA76" s="13"/>
      <c r="AAB76" s="13"/>
      <c r="AAC76" s="13"/>
      <c r="AAD76" s="13"/>
      <c r="AAE76" s="13"/>
      <c r="AAF76" s="13"/>
      <c r="AAG76" s="13"/>
      <c r="AAH76" s="13"/>
      <c r="AAI76" s="13"/>
      <c r="AAJ76" s="13"/>
      <c r="AAK76" s="13"/>
      <c r="AAL76" s="13"/>
      <c r="AAM76" s="13"/>
      <c r="AAN76" s="13"/>
      <c r="AAO76" s="13"/>
      <c r="AAP76" s="13"/>
      <c r="AAQ76" s="13"/>
      <c r="AAR76" s="13"/>
      <c r="AAS76" s="13"/>
      <c r="AAT76" s="13"/>
      <c r="AAU76" s="13"/>
      <c r="AAV76" s="13"/>
      <c r="AAW76" s="13"/>
      <c r="AAX76" s="13"/>
      <c r="AAY76" s="13"/>
      <c r="AAZ76" s="13"/>
      <c r="ABA76" s="13"/>
      <c r="ABB76" s="13"/>
      <c r="ABC76" s="13"/>
      <c r="ABD76" s="13"/>
      <c r="ABE76" s="13"/>
      <c r="ABF76" s="13"/>
      <c r="ABG76" s="13"/>
      <c r="ABH76" s="13"/>
      <c r="ABI76" s="13"/>
      <c r="ABJ76" s="13"/>
      <c r="ABK76" s="13"/>
      <c r="ABL76" s="13"/>
      <c r="ABM76" s="13"/>
      <c r="ABN76" s="13"/>
      <c r="ABO76" s="13"/>
      <c r="ABP76" s="13"/>
      <c r="ABQ76" s="13"/>
      <c r="ABR76" s="13"/>
      <c r="ABS76" s="13"/>
      <c r="ABT76" s="13"/>
      <c r="ABU76" s="13"/>
      <c r="ABV76" s="13"/>
      <c r="ABW76" s="13"/>
      <c r="ABX76" s="13"/>
      <c r="ABY76" s="13"/>
      <c r="ABZ76" s="13"/>
      <c r="ACA76" s="13"/>
      <c r="ACB76" s="13"/>
      <c r="ACC76" s="13"/>
      <c r="ACD76" s="13"/>
      <c r="ACE76" s="13"/>
      <c r="ACF76" s="13"/>
      <c r="ACG76" s="13"/>
      <c r="ACH76" s="13"/>
      <c r="ACI76" s="13"/>
      <c r="ACJ76" s="13"/>
      <c r="ACK76" s="13"/>
      <c r="ACL76" s="13"/>
      <c r="ACM76" s="13"/>
      <c r="ACN76" s="13"/>
      <c r="ACO76" s="13"/>
      <c r="ACP76" s="13"/>
      <c r="ACQ76" s="13"/>
      <c r="ACR76" s="13"/>
      <c r="ACS76" s="13"/>
      <c r="ACT76" s="13"/>
      <c r="ACU76" s="13"/>
      <c r="ACV76" s="13"/>
      <c r="ACW76" s="13"/>
      <c r="ACX76" s="13"/>
      <c r="ACY76" s="13"/>
      <c r="ACZ76" s="13"/>
      <c r="ADA76" s="13"/>
      <c r="ADB76" s="13"/>
      <c r="ADC76" s="13"/>
      <c r="ADD76" s="13"/>
      <c r="ADE76" s="13"/>
      <c r="ADF76" s="13"/>
      <c r="ADG76" s="13"/>
      <c r="ADH76" s="13"/>
      <c r="ADI76" s="13"/>
      <c r="ADJ76" s="13"/>
      <c r="ADK76" s="13"/>
      <c r="ADL76" s="13"/>
      <c r="ADM76" s="13"/>
      <c r="ADN76" s="13"/>
      <c r="ADO76" s="13"/>
      <c r="ADP76" s="13"/>
      <c r="ADQ76" s="13"/>
      <c r="ADR76" s="13"/>
      <c r="ADS76" s="13"/>
      <c r="ADT76" s="13"/>
      <c r="ADU76" s="13"/>
      <c r="ADV76" s="13"/>
      <c r="ADW76" s="13"/>
      <c r="ADX76" s="13"/>
      <c r="ADY76" s="13"/>
      <c r="ADZ76" s="13"/>
      <c r="AEA76" s="13"/>
      <c r="AEB76" s="13"/>
      <c r="AEC76" s="13"/>
      <c r="AED76" s="13"/>
      <c r="AEE76" s="13"/>
      <c r="AEF76" s="13"/>
      <c r="AEG76" s="13"/>
      <c r="AEH76" s="13"/>
      <c r="AEI76" s="13"/>
      <c r="AEJ76" s="13"/>
      <c r="AEK76" s="13"/>
      <c r="AEL76" s="13"/>
      <c r="AEM76" s="13"/>
      <c r="AEN76" s="13"/>
      <c r="AEO76" s="13"/>
      <c r="AEP76" s="13"/>
      <c r="AEQ76" s="13"/>
      <c r="AER76" s="13"/>
      <c r="AES76" s="13"/>
      <c r="AET76" s="13"/>
      <c r="AEU76" s="13"/>
      <c r="AEV76" s="13"/>
      <c r="AEW76" s="13"/>
      <c r="AEX76" s="13"/>
      <c r="AEY76" s="13"/>
      <c r="AEZ76" s="13"/>
      <c r="AFA76" s="13"/>
      <c r="AFB76" s="13"/>
      <c r="AFC76" s="13"/>
      <c r="AFD76" s="13"/>
      <c r="AFE76" s="13"/>
      <c r="AFF76" s="13"/>
      <c r="AFG76" s="13"/>
      <c r="AFH76" s="13"/>
      <c r="AFI76" s="13"/>
      <c r="AFJ76" s="13"/>
      <c r="AFK76" s="13"/>
      <c r="AFL76" s="13"/>
      <c r="AFM76" s="13"/>
      <c r="AFN76" s="13"/>
      <c r="AFO76" s="13"/>
      <c r="AFP76" s="13"/>
      <c r="AFQ76" s="13"/>
      <c r="AFR76" s="13"/>
      <c r="AFS76" s="13"/>
      <c r="AFT76" s="13"/>
      <c r="AFU76" s="13"/>
      <c r="AFV76" s="13"/>
      <c r="AFW76" s="13"/>
      <c r="AFX76" s="13"/>
      <c r="AFY76" s="13"/>
      <c r="AFZ76" s="13"/>
      <c r="AGA76" s="13"/>
      <c r="AGB76" s="13"/>
      <c r="AGC76" s="13"/>
      <c r="AGD76" s="13"/>
      <c r="AGE76" s="13"/>
      <c r="AGF76" s="13"/>
      <c r="AGG76" s="13"/>
      <c r="AGH76" s="13"/>
      <c r="AGI76" s="13"/>
      <c r="AGJ76" s="13"/>
      <c r="AGK76" s="13"/>
      <c r="AGL76" s="13"/>
      <c r="AGM76" s="13"/>
      <c r="AGN76" s="13"/>
      <c r="AGO76" s="13"/>
      <c r="AGP76" s="13"/>
      <c r="AGQ76" s="13"/>
      <c r="AGR76" s="13"/>
      <c r="AGS76" s="13"/>
      <c r="AGT76" s="13"/>
      <c r="AGU76" s="13"/>
      <c r="AGV76" s="13"/>
      <c r="AGW76" s="13"/>
      <c r="AGX76" s="13"/>
      <c r="AGY76" s="13"/>
      <c r="AGZ76" s="13"/>
      <c r="AHA76" s="13"/>
      <c r="AHB76" s="13"/>
      <c r="AHC76" s="13"/>
      <c r="AHD76" s="13"/>
      <c r="AHE76" s="13"/>
      <c r="AHF76" s="13"/>
      <c r="AHG76" s="13"/>
      <c r="AHH76" s="13"/>
      <c r="AHI76" s="13"/>
      <c r="AHJ76" s="13"/>
      <c r="AHK76" s="13"/>
      <c r="AHL76" s="13"/>
      <c r="AHM76" s="13"/>
      <c r="AHN76" s="13"/>
      <c r="AHO76" s="13"/>
      <c r="AHP76" s="13"/>
      <c r="AHQ76" s="13"/>
      <c r="AHR76" s="13"/>
      <c r="AHS76" s="13"/>
      <c r="AHT76" s="13"/>
      <c r="AHU76" s="13"/>
      <c r="AHV76" s="13"/>
      <c r="AHW76" s="13"/>
      <c r="AHX76" s="13"/>
      <c r="AHY76" s="13"/>
      <c r="AHZ76" s="13"/>
      <c r="AIA76" s="13"/>
      <c r="AIB76" s="13"/>
      <c r="AIC76" s="13"/>
      <c r="AID76" s="13"/>
      <c r="AIE76" s="13"/>
      <c r="AIF76" s="13"/>
      <c r="AIG76" s="13"/>
      <c r="AIH76" s="13"/>
      <c r="AII76" s="13"/>
      <c r="AIJ76" s="13"/>
      <c r="AIK76" s="13"/>
      <c r="AIL76" s="13"/>
      <c r="AIM76" s="13"/>
      <c r="AIN76" s="13"/>
      <c r="AIO76" s="13"/>
      <c r="AIP76" s="13"/>
      <c r="AIQ76" s="13"/>
      <c r="AIR76" s="13"/>
      <c r="AIS76" s="13"/>
      <c r="AIT76" s="13"/>
      <c r="AIU76" s="13"/>
      <c r="AIV76" s="13"/>
      <c r="AIW76" s="13"/>
      <c r="AIX76" s="13"/>
      <c r="AIY76" s="13"/>
      <c r="AIZ76" s="13"/>
      <c r="AJA76" s="13"/>
      <c r="AJB76" s="13"/>
      <c r="AJC76" s="13"/>
      <c r="AJD76" s="13"/>
      <c r="AJE76" s="13"/>
      <c r="AJF76" s="13"/>
      <c r="AJG76" s="13"/>
      <c r="AJH76" s="13"/>
      <c r="AJI76" s="13"/>
      <c r="AJJ76" s="13"/>
      <c r="AJK76" s="13"/>
      <c r="AJL76" s="13"/>
      <c r="AJM76" s="13"/>
      <c r="AJN76" s="13"/>
      <c r="AJO76" s="13"/>
      <c r="AJP76" s="13"/>
      <c r="AJQ76" s="13"/>
      <c r="AJR76" s="13"/>
      <c r="AJS76" s="13"/>
      <c r="AJT76" s="13"/>
      <c r="AJU76" s="13"/>
      <c r="AJV76" s="13"/>
      <c r="AJW76" s="13"/>
      <c r="AJX76" s="13"/>
      <c r="AJY76" s="13"/>
      <c r="AJZ76" s="13"/>
      <c r="AKA76" s="13"/>
      <c r="AKB76" s="13"/>
      <c r="AKC76" s="13"/>
      <c r="AKD76" s="13"/>
      <c r="AKE76" s="13"/>
      <c r="AKF76" s="13"/>
      <c r="AKG76" s="13"/>
      <c r="AKH76" s="13"/>
      <c r="AKI76" s="13"/>
      <c r="AKJ76" s="13"/>
      <c r="AKK76" s="13"/>
      <c r="AKL76" s="13"/>
      <c r="AKM76" s="13"/>
      <c r="AKN76" s="13"/>
      <c r="AKO76" s="13"/>
      <c r="AKP76" s="13"/>
      <c r="AKQ76" s="13"/>
      <c r="AKR76" s="13"/>
      <c r="AKS76" s="13"/>
      <c r="AKT76" s="13"/>
      <c r="AKU76" s="13"/>
      <c r="AKV76" s="13"/>
      <c r="AKW76" s="13"/>
      <c r="AKX76" s="13"/>
      <c r="AKY76" s="13"/>
      <c r="AKZ76" s="13"/>
      <c r="ALA76" s="13"/>
      <c r="ALB76" s="13"/>
      <c r="ALC76" s="13"/>
      <c r="ALD76" s="13"/>
      <c r="ALE76" s="13"/>
      <c r="ALF76" s="13"/>
      <c r="ALG76" s="13"/>
      <c r="ALH76" s="13"/>
      <c r="ALI76" s="13"/>
      <c r="ALJ76" s="13"/>
      <c r="ALK76" s="13"/>
      <c r="ALL76" s="13"/>
      <c r="ALM76" s="13"/>
      <c r="ALN76" s="13"/>
      <c r="ALO76" s="13"/>
      <c r="ALP76" s="13"/>
      <c r="ALQ76" s="13"/>
      <c r="ALR76" s="13"/>
      <c r="ALS76" s="13"/>
      <c r="ALT76" s="13"/>
      <c r="ALU76" s="13"/>
      <c r="ALV76" s="13"/>
      <c r="ALW76" s="13"/>
      <c r="ALX76" s="13"/>
      <c r="ALY76" s="13"/>
      <c r="ALZ76" s="13"/>
      <c r="AMA76" s="13"/>
      <c r="AMB76" s="13"/>
      <c r="AMC76" s="13"/>
      <c r="AMD76" s="13"/>
      <c r="AME76" s="13"/>
      <c r="AMF76" s="13"/>
      <c r="AMG76" s="13"/>
      <c r="AMH76" s="13"/>
      <c r="AMI76" s="13"/>
      <c r="AMJ76" s="13"/>
      <c r="AMK76" s="13"/>
    </row>
    <row r="77" spans="1:1025" s="15" customFormat="1">
      <c r="A77" s="125" t="s">
        <v>88</v>
      </c>
      <c r="B77" s="370" t="s">
        <v>293</v>
      </c>
      <c r="C77" s="370"/>
      <c r="D77" s="370"/>
      <c r="E77" s="370"/>
      <c r="F77" s="370"/>
      <c r="G77" s="370"/>
      <c r="I77" s="46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  <c r="HN77" s="13"/>
      <c r="HO77" s="13"/>
      <c r="HP77" s="13"/>
      <c r="HQ77" s="13"/>
      <c r="HR77" s="13"/>
      <c r="HS77" s="13"/>
      <c r="HT77" s="13"/>
      <c r="HU77" s="13"/>
      <c r="HV77" s="13"/>
      <c r="HW77" s="13"/>
      <c r="HX77" s="13"/>
      <c r="HY77" s="13"/>
      <c r="HZ77" s="13"/>
      <c r="IA77" s="13"/>
      <c r="IB77" s="13"/>
      <c r="IC77" s="13"/>
      <c r="ID77" s="13"/>
      <c r="IE77" s="13"/>
      <c r="IF77" s="13"/>
      <c r="IG77" s="13"/>
      <c r="IH77" s="13"/>
      <c r="II77" s="13"/>
      <c r="IJ77" s="13"/>
      <c r="IK77" s="13"/>
      <c r="IL77" s="13"/>
      <c r="IM77" s="13"/>
      <c r="IN77" s="13"/>
      <c r="IO77" s="13"/>
      <c r="IP77" s="13"/>
      <c r="IQ77" s="13"/>
      <c r="IR77" s="13"/>
      <c r="IS77" s="13"/>
      <c r="IT77" s="13"/>
      <c r="IU77" s="13"/>
      <c r="IV77" s="13"/>
      <c r="IW77" s="13"/>
      <c r="IX77" s="13"/>
      <c r="IY77" s="13"/>
      <c r="IZ77" s="13"/>
      <c r="JA77" s="13"/>
      <c r="JB77" s="13"/>
      <c r="JC77" s="13"/>
      <c r="JD77" s="13"/>
      <c r="JE77" s="13"/>
      <c r="JF77" s="13"/>
      <c r="JG77" s="13"/>
      <c r="JH77" s="13"/>
      <c r="JI77" s="13"/>
      <c r="JJ77" s="13"/>
      <c r="JK77" s="13"/>
      <c r="JL77" s="13"/>
      <c r="JM77" s="13"/>
      <c r="JN77" s="13"/>
      <c r="JO77" s="13"/>
      <c r="JP77" s="13"/>
      <c r="JQ77" s="13"/>
      <c r="JR77" s="13"/>
      <c r="JS77" s="13"/>
      <c r="JT77" s="13"/>
      <c r="JU77" s="13"/>
      <c r="JV77" s="13"/>
      <c r="JW77" s="13"/>
      <c r="JX77" s="13"/>
      <c r="JY77" s="13"/>
      <c r="JZ77" s="13"/>
      <c r="KA77" s="13"/>
      <c r="KB77" s="13"/>
      <c r="KC77" s="13"/>
      <c r="KD77" s="13"/>
      <c r="KE77" s="13"/>
      <c r="KF77" s="13"/>
      <c r="KG77" s="13"/>
      <c r="KH77" s="13"/>
      <c r="KI77" s="13"/>
      <c r="KJ77" s="13"/>
      <c r="KK77" s="13"/>
      <c r="KL77" s="13"/>
      <c r="KM77" s="13"/>
      <c r="KN77" s="13"/>
      <c r="KO77" s="13"/>
      <c r="KP77" s="13"/>
      <c r="KQ77" s="13"/>
      <c r="KR77" s="13"/>
      <c r="KS77" s="13"/>
      <c r="KT77" s="13"/>
      <c r="KU77" s="13"/>
      <c r="KV77" s="13"/>
      <c r="KW77" s="13"/>
      <c r="KX77" s="13"/>
      <c r="KY77" s="13"/>
      <c r="KZ77" s="13"/>
      <c r="LA77" s="13"/>
      <c r="LB77" s="13"/>
      <c r="LC77" s="13"/>
      <c r="LD77" s="13"/>
      <c r="LE77" s="13"/>
      <c r="LF77" s="13"/>
      <c r="LG77" s="13"/>
      <c r="LH77" s="13"/>
      <c r="LI77" s="13"/>
      <c r="LJ77" s="13"/>
      <c r="LK77" s="13"/>
      <c r="LL77" s="13"/>
      <c r="LM77" s="13"/>
      <c r="LN77" s="13"/>
      <c r="LO77" s="13"/>
      <c r="LP77" s="13"/>
      <c r="LQ77" s="13"/>
      <c r="LR77" s="13"/>
      <c r="LS77" s="13"/>
      <c r="LT77" s="13"/>
      <c r="LU77" s="13"/>
      <c r="LV77" s="13"/>
      <c r="LW77" s="13"/>
      <c r="LX77" s="13"/>
      <c r="LY77" s="13"/>
      <c r="LZ77" s="13"/>
      <c r="MA77" s="13"/>
      <c r="MB77" s="13"/>
      <c r="MC77" s="13"/>
      <c r="MD77" s="13"/>
      <c r="ME77" s="13"/>
      <c r="MF77" s="13"/>
      <c r="MG77" s="13"/>
      <c r="MH77" s="13"/>
      <c r="MI77" s="13"/>
      <c r="MJ77" s="13"/>
      <c r="MK77" s="13"/>
      <c r="ML77" s="13"/>
      <c r="MM77" s="13"/>
      <c r="MN77" s="13"/>
      <c r="MO77" s="13"/>
      <c r="MP77" s="13"/>
      <c r="MQ77" s="13"/>
      <c r="MR77" s="13"/>
      <c r="MS77" s="13"/>
      <c r="MT77" s="13"/>
      <c r="MU77" s="13"/>
      <c r="MV77" s="13"/>
      <c r="MW77" s="13"/>
      <c r="MX77" s="13"/>
      <c r="MY77" s="13"/>
      <c r="MZ77" s="13"/>
      <c r="NA77" s="13"/>
      <c r="NB77" s="13"/>
      <c r="NC77" s="13"/>
      <c r="ND77" s="13"/>
      <c r="NE77" s="13"/>
      <c r="NF77" s="13"/>
      <c r="NG77" s="13"/>
      <c r="NH77" s="13"/>
      <c r="NI77" s="13"/>
      <c r="NJ77" s="13"/>
      <c r="NK77" s="13"/>
      <c r="NL77" s="13"/>
      <c r="NM77" s="13"/>
      <c r="NN77" s="13"/>
      <c r="NO77" s="13"/>
      <c r="NP77" s="13"/>
      <c r="NQ77" s="13"/>
      <c r="NR77" s="13"/>
      <c r="NS77" s="13"/>
      <c r="NT77" s="13"/>
      <c r="NU77" s="13"/>
      <c r="NV77" s="13"/>
      <c r="NW77" s="13"/>
      <c r="NX77" s="13"/>
      <c r="NY77" s="13"/>
      <c r="NZ77" s="13"/>
      <c r="OA77" s="13"/>
      <c r="OB77" s="13"/>
      <c r="OC77" s="13"/>
      <c r="OD77" s="13"/>
      <c r="OE77" s="13"/>
      <c r="OF77" s="13"/>
      <c r="OG77" s="13"/>
      <c r="OH77" s="13"/>
      <c r="OI77" s="13"/>
      <c r="OJ77" s="13"/>
      <c r="OK77" s="13"/>
      <c r="OL77" s="13"/>
      <c r="OM77" s="13"/>
      <c r="ON77" s="13"/>
      <c r="OO77" s="13"/>
      <c r="OP77" s="13"/>
      <c r="OQ77" s="13"/>
      <c r="OR77" s="13"/>
      <c r="OS77" s="13"/>
      <c r="OT77" s="13"/>
      <c r="OU77" s="13"/>
      <c r="OV77" s="13"/>
      <c r="OW77" s="13"/>
      <c r="OX77" s="13"/>
      <c r="OY77" s="13"/>
      <c r="OZ77" s="13"/>
      <c r="PA77" s="13"/>
      <c r="PB77" s="13"/>
      <c r="PC77" s="13"/>
      <c r="PD77" s="13"/>
      <c r="PE77" s="13"/>
      <c r="PF77" s="13"/>
      <c r="PG77" s="13"/>
      <c r="PH77" s="13"/>
      <c r="PI77" s="13"/>
      <c r="PJ77" s="13"/>
      <c r="PK77" s="13"/>
      <c r="PL77" s="13"/>
      <c r="PM77" s="13"/>
      <c r="PN77" s="13"/>
      <c r="PO77" s="13"/>
      <c r="PP77" s="13"/>
      <c r="PQ77" s="13"/>
      <c r="PR77" s="13"/>
      <c r="PS77" s="13"/>
      <c r="PT77" s="13"/>
      <c r="PU77" s="13"/>
      <c r="PV77" s="13"/>
      <c r="PW77" s="13"/>
      <c r="PX77" s="13"/>
      <c r="PY77" s="13"/>
      <c r="PZ77" s="13"/>
      <c r="QA77" s="13"/>
      <c r="QB77" s="13"/>
      <c r="QC77" s="13"/>
      <c r="QD77" s="13"/>
      <c r="QE77" s="13"/>
      <c r="QF77" s="13"/>
      <c r="QG77" s="13"/>
      <c r="QH77" s="13"/>
      <c r="QI77" s="13"/>
      <c r="QJ77" s="13"/>
      <c r="QK77" s="13"/>
      <c r="QL77" s="13"/>
      <c r="QM77" s="13"/>
      <c r="QN77" s="13"/>
      <c r="QO77" s="13"/>
      <c r="QP77" s="13"/>
      <c r="QQ77" s="13"/>
      <c r="QR77" s="13"/>
      <c r="QS77" s="13"/>
      <c r="QT77" s="13"/>
      <c r="QU77" s="13"/>
      <c r="QV77" s="13"/>
      <c r="QW77" s="13"/>
      <c r="QX77" s="13"/>
      <c r="QY77" s="13"/>
      <c r="QZ77" s="13"/>
      <c r="RA77" s="13"/>
      <c r="RB77" s="13"/>
      <c r="RC77" s="13"/>
      <c r="RD77" s="13"/>
      <c r="RE77" s="13"/>
      <c r="RF77" s="13"/>
      <c r="RG77" s="13"/>
      <c r="RH77" s="13"/>
      <c r="RI77" s="13"/>
      <c r="RJ77" s="13"/>
      <c r="RK77" s="13"/>
      <c r="RL77" s="13"/>
      <c r="RM77" s="13"/>
      <c r="RN77" s="13"/>
      <c r="RO77" s="13"/>
      <c r="RP77" s="13"/>
      <c r="RQ77" s="13"/>
      <c r="RR77" s="13"/>
      <c r="RS77" s="13"/>
      <c r="RT77" s="13"/>
      <c r="RU77" s="13"/>
      <c r="RV77" s="13"/>
      <c r="RW77" s="13"/>
      <c r="RX77" s="13"/>
      <c r="RY77" s="13"/>
      <c r="RZ77" s="13"/>
      <c r="SA77" s="13"/>
      <c r="SB77" s="13"/>
      <c r="SC77" s="13"/>
      <c r="SD77" s="13"/>
      <c r="SE77" s="13"/>
      <c r="SF77" s="13"/>
      <c r="SG77" s="13"/>
      <c r="SH77" s="13"/>
      <c r="SI77" s="13"/>
      <c r="SJ77" s="13"/>
      <c r="SK77" s="13"/>
      <c r="SL77" s="13"/>
      <c r="SM77" s="13"/>
      <c r="SN77" s="13"/>
      <c r="SO77" s="13"/>
      <c r="SP77" s="13"/>
      <c r="SQ77" s="13"/>
      <c r="SR77" s="13"/>
      <c r="SS77" s="13"/>
      <c r="ST77" s="13"/>
      <c r="SU77" s="13"/>
      <c r="SV77" s="13"/>
      <c r="SW77" s="13"/>
      <c r="SX77" s="13"/>
      <c r="SY77" s="13"/>
      <c r="SZ77" s="13"/>
      <c r="TA77" s="13"/>
      <c r="TB77" s="13"/>
      <c r="TC77" s="13"/>
      <c r="TD77" s="13"/>
      <c r="TE77" s="13"/>
      <c r="TF77" s="13"/>
      <c r="TG77" s="13"/>
      <c r="TH77" s="13"/>
      <c r="TI77" s="13"/>
      <c r="TJ77" s="13"/>
      <c r="TK77" s="13"/>
      <c r="TL77" s="13"/>
      <c r="TM77" s="13"/>
      <c r="TN77" s="13"/>
      <c r="TO77" s="13"/>
      <c r="TP77" s="13"/>
      <c r="TQ77" s="13"/>
      <c r="TR77" s="13"/>
      <c r="TS77" s="13"/>
      <c r="TT77" s="13"/>
      <c r="TU77" s="13"/>
      <c r="TV77" s="13"/>
      <c r="TW77" s="13"/>
      <c r="TX77" s="13"/>
      <c r="TY77" s="13"/>
      <c r="TZ77" s="13"/>
      <c r="UA77" s="13"/>
      <c r="UB77" s="13"/>
      <c r="UC77" s="13"/>
      <c r="UD77" s="13"/>
      <c r="UE77" s="13"/>
      <c r="UF77" s="13"/>
      <c r="UG77" s="13"/>
      <c r="UH77" s="13"/>
      <c r="UI77" s="13"/>
      <c r="UJ77" s="13"/>
      <c r="UK77" s="13"/>
      <c r="UL77" s="13"/>
      <c r="UM77" s="13"/>
      <c r="UN77" s="13"/>
      <c r="UO77" s="13"/>
      <c r="UP77" s="13"/>
      <c r="UQ77" s="13"/>
      <c r="UR77" s="13"/>
      <c r="US77" s="13"/>
      <c r="UT77" s="13"/>
      <c r="UU77" s="13"/>
      <c r="UV77" s="13"/>
      <c r="UW77" s="13"/>
      <c r="UX77" s="13"/>
      <c r="UY77" s="13"/>
      <c r="UZ77" s="13"/>
      <c r="VA77" s="13"/>
      <c r="VB77" s="13"/>
      <c r="VC77" s="13"/>
      <c r="VD77" s="13"/>
      <c r="VE77" s="13"/>
      <c r="VF77" s="13"/>
      <c r="VG77" s="13"/>
      <c r="VH77" s="13"/>
      <c r="VI77" s="13"/>
      <c r="VJ77" s="13"/>
      <c r="VK77" s="13"/>
      <c r="VL77" s="13"/>
      <c r="VM77" s="13"/>
      <c r="VN77" s="13"/>
      <c r="VO77" s="13"/>
      <c r="VP77" s="13"/>
      <c r="VQ77" s="13"/>
      <c r="VR77" s="13"/>
      <c r="VS77" s="13"/>
      <c r="VT77" s="13"/>
      <c r="VU77" s="13"/>
      <c r="VV77" s="13"/>
      <c r="VW77" s="13"/>
      <c r="VX77" s="13"/>
      <c r="VY77" s="13"/>
      <c r="VZ77" s="13"/>
      <c r="WA77" s="13"/>
      <c r="WB77" s="13"/>
      <c r="WC77" s="13"/>
      <c r="WD77" s="13"/>
      <c r="WE77" s="13"/>
      <c r="WF77" s="13"/>
      <c r="WG77" s="13"/>
      <c r="WH77" s="13"/>
      <c r="WI77" s="13"/>
      <c r="WJ77" s="13"/>
      <c r="WK77" s="13"/>
      <c r="WL77" s="13"/>
      <c r="WM77" s="13"/>
      <c r="WN77" s="13"/>
      <c r="WO77" s="13"/>
      <c r="WP77" s="13"/>
      <c r="WQ77" s="13"/>
      <c r="WR77" s="13"/>
      <c r="WS77" s="13"/>
      <c r="WT77" s="13"/>
      <c r="WU77" s="13"/>
      <c r="WV77" s="13"/>
      <c r="WW77" s="13"/>
      <c r="WX77" s="13"/>
      <c r="WY77" s="13"/>
      <c r="WZ77" s="13"/>
      <c r="XA77" s="13"/>
      <c r="XB77" s="13"/>
      <c r="XC77" s="13"/>
      <c r="XD77" s="13"/>
      <c r="XE77" s="13"/>
      <c r="XF77" s="13"/>
      <c r="XG77" s="13"/>
      <c r="XH77" s="13"/>
      <c r="XI77" s="13"/>
      <c r="XJ77" s="13"/>
      <c r="XK77" s="13"/>
      <c r="XL77" s="13"/>
      <c r="XM77" s="13"/>
      <c r="XN77" s="13"/>
      <c r="XO77" s="13"/>
      <c r="XP77" s="13"/>
      <c r="XQ77" s="13"/>
      <c r="XR77" s="13"/>
      <c r="XS77" s="13"/>
      <c r="XT77" s="13"/>
      <c r="XU77" s="13"/>
      <c r="XV77" s="13"/>
      <c r="XW77" s="13"/>
      <c r="XX77" s="13"/>
      <c r="XY77" s="13"/>
      <c r="XZ77" s="13"/>
      <c r="YA77" s="13"/>
      <c r="YB77" s="13"/>
      <c r="YC77" s="13"/>
      <c r="YD77" s="13"/>
      <c r="YE77" s="13"/>
      <c r="YF77" s="13"/>
      <c r="YG77" s="13"/>
      <c r="YH77" s="13"/>
      <c r="YI77" s="13"/>
      <c r="YJ77" s="13"/>
      <c r="YK77" s="13"/>
      <c r="YL77" s="13"/>
      <c r="YM77" s="13"/>
      <c r="YN77" s="13"/>
      <c r="YO77" s="13"/>
      <c r="YP77" s="13"/>
      <c r="YQ77" s="13"/>
      <c r="YR77" s="13"/>
      <c r="YS77" s="13"/>
      <c r="YT77" s="13"/>
      <c r="YU77" s="13"/>
      <c r="YV77" s="13"/>
      <c r="YW77" s="13"/>
      <c r="YX77" s="13"/>
      <c r="YY77" s="13"/>
      <c r="YZ77" s="13"/>
      <c r="ZA77" s="13"/>
      <c r="ZB77" s="13"/>
      <c r="ZC77" s="13"/>
      <c r="ZD77" s="13"/>
      <c r="ZE77" s="13"/>
      <c r="ZF77" s="13"/>
      <c r="ZG77" s="13"/>
      <c r="ZH77" s="13"/>
      <c r="ZI77" s="13"/>
      <c r="ZJ77" s="13"/>
      <c r="ZK77" s="13"/>
      <c r="ZL77" s="13"/>
      <c r="ZM77" s="13"/>
      <c r="ZN77" s="13"/>
      <c r="ZO77" s="13"/>
      <c r="ZP77" s="13"/>
      <c r="ZQ77" s="13"/>
      <c r="ZR77" s="13"/>
      <c r="ZS77" s="13"/>
      <c r="ZT77" s="13"/>
      <c r="ZU77" s="13"/>
      <c r="ZV77" s="13"/>
      <c r="ZW77" s="13"/>
      <c r="ZX77" s="13"/>
      <c r="ZY77" s="13"/>
      <c r="ZZ77" s="13"/>
      <c r="AAA77" s="13"/>
      <c r="AAB77" s="13"/>
      <c r="AAC77" s="13"/>
      <c r="AAD77" s="13"/>
      <c r="AAE77" s="13"/>
      <c r="AAF77" s="13"/>
      <c r="AAG77" s="13"/>
      <c r="AAH77" s="13"/>
      <c r="AAI77" s="13"/>
      <c r="AAJ77" s="13"/>
      <c r="AAK77" s="13"/>
      <c r="AAL77" s="13"/>
      <c r="AAM77" s="13"/>
      <c r="AAN77" s="13"/>
      <c r="AAO77" s="13"/>
      <c r="AAP77" s="13"/>
      <c r="AAQ77" s="13"/>
      <c r="AAR77" s="13"/>
      <c r="AAS77" s="13"/>
      <c r="AAT77" s="13"/>
      <c r="AAU77" s="13"/>
      <c r="AAV77" s="13"/>
      <c r="AAW77" s="13"/>
      <c r="AAX77" s="13"/>
      <c r="AAY77" s="13"/>
      <c r="AAZ77" s="13"/>
      <c r="ABA77" s="13"/>
      <c r="ABB77" s="13"/>
      <c r="ABC77" s="13"/>
      <c r="ABD77" s="13"/>
      <c r="ABE77" s="13"/>
      <c r="ABF77" s="13"/>
      <c r="ABG77" s="13"/>
      <c r="ABH77" s="13"/>
      <c r="ABI77" s="13"/>
      <c r="ABJ77" s="13"/>
      <c r="ABK77" s="13"/>
      <c r="ABL77" s="13"/>
      <c r="ABM77" s="13"/>
      <c r="ABN77" s="13"/>
      <c r="ABO77" s="13"/>
      <c r="ABP77" s="13"/>
      <c r="ABQ77" s="13"/>
      <c r="ABR77" s="13"/>
      <c r="ABS77" s="13"/>
      <c r="ABT77" s="13"/>
      <c r="ABU77" s="13"/>
      <c r="ABV77" s="13"/>
      <c r="ABW77" s="13"/>
      <c r="ABX77" s="13"/>
      <c r="ABY77" s="13"/>
      <c r="ABZ77" s="13"/>
      <c r="ACA77" s="13"/>
      <c r="ACB77" s="13"/>
      <c r="ACC77" s="13"/>
      <c r="ACD77" s="13"/>
      <c r="ACE77" s="13"/>
      <c r="ACF77" s="13"/>
      <c r="ACG77" s="13"/>
      <c r="ACH77" s="13"/>
      <c r="ACI77" s="13"/>
      <c r="ACJ77" s="13"/>
      <c r="ACK77" s="13"/>
      <c r="ACL77" s="13"/>
      <c r="ACM77" s="13"/>
      <c r="ACN77" s="13"/>
      <c r="ACO77" s="13"/>
      <c r="ACP77" s="13"/>
      <c r="ACQ77" s="13"/>
      <c r="ACR77" s="13"/>
      <c r="ACS77" s="13"/>
      <c r="ACT77" s="13"/>
      <c r="ACU77" s="13"/>
      <c r="ACV77" s="13"/>
      <c r="ACW77" s="13"/>
      <c r="ACX77" s="13"/>
      <c r="ACY77" s="13"/>
      <c r="ACZ77" s="13"/>
      <c r="ADA77" s="13"/>
      <c r="ADB77" s="13"/>
      <c r="ADC77" s="13"/>
      <c r="ADD77" s="13"/>
      <c r="ADE77" s="13"/>
      <c r="ADF77" s="13"/>
      <c r="ADG77" s="13"/>
      <c r="ADH77" s="13"/>
      <c r="ADI77" s="13"/>
      <c r="ADJ77" s="13"/>
      <c r="ADK77" s="13"/>
      <c r="ADL77" s="13"/>
      <c r="ADM77" s="13"/>
      <c r="ADN77" s="13"/>
      <c r="ADO77" s="13"/>
      <c r="ADP77" s="13"/>
      <c r="ADQ77" s="13"/>
      <c r="ADR77" s="13"/>
      <c r="ADS77" s="13"/>
      <c r="ADT77" s="13"/>
      <c r="ADU77" s="13"/>
      <c r="ADV77" s="13"/>
      <c r="ADW77" s="13"/>
      <c r="ADX77" s="13"/>
      <c r="ADY77" s="13"/>
      <c r="ADZ77" s="13"/>
      <c r="AEA77" s="13"/>
      <c r="AEB77" s="13"/>
      <c r="AEC77" s="13"/>
      <c r="AED77" s="13"/>
      <c r="AEE77" s="13"/>
      <c r="AEF77" s="13"/>
      <c r="AEG77" s="13"/>
      <c r="AEH77" s="13"/>
      <c r="AEI77" s="13"/>
      <c r="AEJ77" s="13"/>
      <c r="AEK77" s="13"/>
      <c r="AEL77" s="13"/>
      <c r="AEM77" s="13"/>
      <c r="AEN77" s="13"/>
      <c r="AEO77" s="13"/>
      <c r="AEP77" s="13"/>
      <c r="AEQ77" s="13"/>
      <c r="AER77" s="13"/>
      <c r="AES77" s="13"/>
      <c r="AET77" s="13"/>
      <c r="AEU77" s="13"/>
      <c r="AEV77" s="13"/>
      <c r="AEW77" s="13"/>
      <c r="AEX77" s="13"/>
      <c r="AEY77" s="13"/>
      <c r="AEZ77" s="13"/>
      <c r="AFA77" s="13"/>
      <c r="AFB77" s="13"/>
      <c r="AFC77" s="13"/>
      <c r="AFD77" s="13"/>
      <c r="AFE77" s="13"/>
      <c r="AFF77" s="13"/>
      <c r="AFG77" s="13"/>
      <c r="AFH77" s="13"/>
      <c r="AFI77" s="13"/>
      <c r="AFJ77" s="13"/>
      <c r="AFK77" s="13"/>
      <c r="AFL77" s="13"/>
      <c r="AFM77" s="13"/>
      <c r="AFN77" s="13"/>
      <c r="AFO77" s="13"/>
      <c r="AFP77" s="13"/>
      <c r="AFQ77" s="13"/>
      <c r="AFR77" s="13"/>
      <c r="AFS77" s="13"/>
      <c r="AFT77" s="13"/>
      <c r="AFU77" s="13"/>
      <c r="AFV77" s="13"/>
      <c r="AFW77" s="13"/>
      <c r="AFX77" s="13"/>
      <c r="AFY77" s="13"/>
      <c r="AFZ77" s="13"/>
      <c r="AGA77" s="13"/>
      <c r="AGB77" s="13"/>
      <c r="AGC77" s="13"/>
      <c r="AGD77" s="13"/>
      <c r="AGE77" s="13"/>
      <c r="AGF77" s="13"/>
      <c r="AGG77" s="13"/>
      <c r="AGH77" s="13"/>
      <c r="AGI77" s="13"/>
      <c r="AGJ77" s="13"/>
      <c r="AGK77" s="13"/>
      <c r="AGL77" s="13"/>
      <c r="AGM77" s="13"/>
      <c r="AGN77" s="13"/>
      <c r="AGO77" s="13"/>
      <c r="AGP77" s="13"/>
      <c r="AGQ77" s="13"/>
      <c r="AGR77" s="13"/>
      <c r="AGS77" s="13"/>
      <c r="AGT77" s="13"/>
      <c r="AGU77" s="13"/>
      <c r="AGV77" s="13"/>
      <c r="AGW77" s="13"/>
      <c r="AGX77" s="13"/>
      <c r="AGY77" s="13"/>
      <c r="AGZ77" s="13"/>
      <c r="AHA77" s="13"/>
      <c r="AHB77" s="13"/>
      <c r="AHC77" s="13"/>
      <c r="AHD77" s="13"/>
      <c r="AHE77" s="13"/>
      <c r="AHF77" s="13"/>
      <c r="AHG77" s="13"/>
      <c r="AHH77" s="13"/>
      <c r="AHI77" s="13"/>
      <c r="AHJ77" s="13"/>
      <c r="AHK77" s="13"/>
      <c r="AHL77" s="13"/>
      <c r="AHM77" s="13"/>
      <c r="AHN77" s="13"/>
      <c r="AHO77" s="13"/>
      <c r="AHP77" s="13"/>
      <c r="AHQ77" s="13"/>
      <c r="AHR77" s="13"/>
      <c r="AHS77" s="13"/>
      <c r="AHT77" s="13"/>
      <c r="AHU77" s="13"/>
      <c r="AHV77" s="13"/>
      <c r="AHW77" s="13"/>
      <c r="AHX77" s="13"/>
      <c r="AHY77" s="13"/>
      <c r="AHZ77" s="13"/>
      <c r="AIA77" s="13"/>
      <c r="AIB77" s="13"/>
      <c r="AIC77" s="13"/>
      <c r="AID77" s="13"/>
      <c r="AIE77" s="13"/>
      <c r="AIF77" s="13"/>
      <c r="AIG77" s="13"/>
      <c r="AIH77" s="13"/>
      <c r="AII77" s="13"/>
      <c r="AIJ77" s="13"/>
      <c r="AIK77" s="13"/>
      <c r="AIL77" s="13"/>
      <c r="AIM77" s="13"/>
      <c r="AIN77" s="13"/>
      <c r="AIO77" s="13"/>
      <c r="AIP77" s="13"/>
      <c r="AIQ77" s="13"/>
      <c r="AIR77" s="13"/>
      <c r="AIS77" s="13"/>
      <c r="AIT77" s="13"/>
      <c r="AIU77" s="13"/>
      <c r="AIV77" s="13"/>
      <c r="AIW77" s="13"/>
      <c r="AIX77" s="13"/>
      <c r="AIY77" s="13"/>
      <c r="AIZ77" s="13"/>
      <c r="AJA77" s="13"/>
      <c r="AJB77" s="13"/>
      <c r="AJC77" s="13"/>
      <c r="AJD77" s="13"/>
      <c r="AJE77" s="13"/>
      <c r="AJF77" s="13"/>
      <c r="AJG77" s="13"/>
      <c r="AJH77" s="13"/>
      <c r="AJI77" s="13"/>
      <c r="AJJ77" s="13"/>
      <c r="AJK77" s="13"/>
      <c r="AJL77" s="13"/>
      <c r="AJM77" s="13"/>
      <c r="AJN77" s="13"/>
      <c r="AJO77" s="13"/>
      <c r="AJP77" s="13"/>
      <c r="AJQ77" s="13"/>
      <c r="AJR77" s="13"/>
      <c r="AJS77" s="13"/>
      <c r="AJT77" s="13"/>
      <c r="AJU77" s="13"/>
      <c r="AJV77" s="13"/>
      <c r="AJW77" s="13"/>
      <c r="AJX77" s="13"/>
      <c r="AJY77" s="13"/>
      <c r="AJZ77" s="13"/>
      <c r="AKA77" s="13"/>
      <c r="AKB77" s="13"/>
      <c r="AKC77" s="13"/>
      <c r="AKD77" s="13"/>
      <c r="AKE77" s="13"/>
      <c r="AKF77" s="13"/>
      <c r="AKG77" s="13"/>
      <c r="AKH77" s="13"/>
      <c r="AKI77" s="13"/>
      <c r="AKJ77" s="13"/>
      <c r="AKK77" s="13"/>
      <c r="AKL77" s="13"/>
      <c r="AKM77" s="13"/>
      <c r="AKN77" s="13"/>
      <c r="AKO77" s="13"/>
      <c r="AKP77" s="13"/>
      <c r="AKQ77" s="13"/>
      <c r="AKR77" s="13"/>
      <c r="AKS77" s="13"/>
      <c r="AKT77" s="13"/>
      <c r="AKU77" s="13"/>
      <c r="AKV77" s="13"/>
      <c r="AKW77" s="13"/>
      <c r="AKX77" s="13"/>
      <c r="AKY77" s="13"/>
      <c r="AKZ77" s="13"/>
      <c r="ALA77" s="13"/>
      <c r="ALB77" s="13"/>
      <c r="ALC77" s="13"/>
      <c r="ALD77" s="13"/>
      <c r="ALE77" s="13"/>
      <c r="ALF77" s="13"/>
      <c r="ALG77" s="13"/>
      <c r="ALH77" s="13"/>
      <c r="ALI77" s="13"/>
      <c r="ALJ77" s="13"/>
      <c r="ALK77" s="13"/>
      <c r="ALL77" s="13"/>
      <c r="ALM77" s="13"/>
      <c r="ALN77" s="13"/>
      <c r="ALO77" s="13"/>
      <c r="ALP77" s="13"/>
      <c r="ALQ77" s="13"/>
      <c r="ALR77" s="13"/>
      <c r="ALS77" s="13"/>
      <c r="ALT77" s="13"/>
      <c r="ALU77" s="13"/>
      <c r="ALV77" s="13"/>
      <c r="ALW77" s="13"/>
      <c r="ALX77" s="13"/>
      <c r="ALY77" s="13"/>
      <c r="ALZ77" s="13"/>
      <c r="AMA77" s="13"/>
      <c r="AMB77" s="13"/>
      <c r="AMC77" s="13"/>
      <c r="AMD77" s="13"/>
      <c r="AME77" s="13"/>
      <c r="AMF77" s="13"/>
      <c r="AMG77" s="13"/>
      <c r="AMH77" s="13"/>
      <c r="AMI77" s="13"/>
      <c r="AMJ77" s="13"/>
      <c r="AMK77" s="13"/>
    </row>
    <row r="78" spans="1:1025" s="15" customFormat="1">
      <c r="A78" s="209"/>
      <c r="B78" s="210"/>
      <c r="C78" s="210"/>
      <c r="D78" s="210"/>
      <c r="E78" s="210"/>
      <c r="F78" s="210"/>
      <c r="G78" s="210"/>
      <c r="I78" s="46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  <c r="HN78" s="13"/>
      <c r="HO78" s="13"/>
      <c r="HP78" s="13"/>
      <c r="HQ78" s="13"/>
      <c r="HR78" s="13"/>
      <c r="HS78" s="13"/>
      <c r="HT78" s="13"/>
      <c r="HU78" s="13"/>
      <c r="HV78" s="13"/>
      <c r="HW78" s="13"/>
      <c r="HX78" s="13"/>
      <c r="HY78" s="13"/>
      <c r="HZ78" s="13"/>
      <c r="IA78" s="13"/>
      <c r="IB78" s="13"/>
      <c r="IC78" s="13"/>
      <c r="ID78" s="13"/>
      <c r="IE78" s="13"/>
      <c r="IF78" s="13"/>
      <c r="IG78" s="13"/>
      <c r="IH78" s="13"/>
      <c r="II78" s="13"/>
      <c r="IJ78" s="13"/>
      <c r="IK78" s="13"/>
      <c r="IL78" s="13"/>
      <c r="IM78" s="13"/>
      <c r="IN78" s="13"/>
      <c r="IO78" s="13"/>
      <c r="IP78" s="13"/>
      <c r="IQ78" s="13"/>
      <c r="IR78" s="13"/>
      <c r="IS78" s="13"/>
      <c r="IT78" s="13"/>
      <c r="IU78" s="13"/>
      <c r="IV78" s="13"/>
      <c r="IW78" s="13"/>
      <c r="IX78" s="13"/>
      <c r="IY78" s="13"/>
      <c r="IZ78" s="13"/>
      <c r="JA78" s="13"/>
      <c r="JB78" s="13"/>
      <c r="JC78" s="13"/>
      <c r="JD78" s="13"/>
      <c r="JE78" s="13"/>
      <c r="JF78" s="13"/>
      <c r="JG78" s="13"/>
      <c r="JH78" s="13"/>
      <c r="JI78" s="13"/>
      <c r="JJ78" s="13"/>
      <c r="JK78" s="13"/>
      <c r="JL78" s="13"/>
      <c r="JM78" s="13"/>
      <c r="JN78" s="13"/>
      <c r="JO78" s="13"/>
      <c r="JP78" s="13"/>
      <c r="JQ78" s="13"/>
      <c r="JR78" s="13"/>
      <c r="JS78" s="13"/>
      <c r="JT78" s="13"/>
      <c r="JU78" s="13"/>
      <c r="JV78" s="13"/>
      <c r="JW78" s="13"/>
      <c r="JX78" s="13"/>
      <c r="JY78" s="13"/>
      <c r="JZ78" s="13"/>
      <c r="KA78" s="13"/>
      <c r="KB78" s="13"/>
      <c r="KC78" s="13"/>
      <c r="KD78" s="13"/>
      <c r="KE78" s="13"/>
      <c r="KF78" s="13"/>
      <c r="KG78" s="13"/>
      <c r="KH78" s="13"/>
      <c r="KI78" s="13"/>
      <c r="KJ78" s="13"/>
      <c r="KK78" s="13"/>
      <c r="KL78" s="13"/>
      <c r="KM78" s="13"/>
      <c r="KN78" s="13"/>
      <c r="KO78" s="13"/>
      <c r="KP78" s="13"/>
      <c r="KQ78" s="13"/>
      <c r="KR78" s="13"/>
      <c r="KS78" s="13"/>
      <c r="KT78" s="13"/>
      <c r="KU78" s="13"/>
      <c r="KV78" s="13"/>
      <c r="KW78" s="13"/>
      <c r="KX78" s="13"/>
      <c r="KY78" s="13"/>
      <c r="KZ78" s="13"/>
      <c r="LA78" s="13"/>
      <c r="LB78" s="13"/>
      <c r="LC78" s="13"/>
      <c r="LD78" s="13"/>
      <c r="LE78" s="13"/>
      <c r="LF78" s="13"/>
      <c r="LG78" s="13"/>
      <c r="LH78" s="13"/>
      <c r="LI78" s="13"/>
      <c r="LJ78" s="13"/>
      <c r="LK78" s="13"/>
      <c r="LL78" s="13"/>
      <c r="LM78" s="13"/>
      <c r="LN78" s="13"/>
      <c r="LO78" s="13"/>
      <c r="LP78" s="13"/>
      <c r="LQ78" s="13"/>
      <c r="LR78" s="13"/>
      <c r="LS78" s="13"/>
      <c r="LT78" s="13"/>
      <c r="LU78" s="13"/>
      <c r="LV78" s="13"/>
      <c r="LW78" s="13"/>
      <c r="LX78" s="13"/>
      <c r="LY78" s="13"/>
      <c r="LZ78" s="13"/>
      <c r="MA78" s="13"/>
      <c r="MB78" s="13"/>
      <c r="MC78" s="13"/>
      <c r="MD78" s="13"/>
      <c r="ME78" s="13"/>
      <c r="MF78" s="13"/>
      <c r="MG78" s="13"/>
      <c r="MH78" s="13"/>
      <c r="MI78" s="13"/>
      <c r="MJ78" s="13"/>
      <c r="MK78" s="13"/>
      <c r="ML78" s="13"/>
      <c r="MM78" s="13"/>
      <c r="MN78" s="13"/>
      <c r="MO78" s="13"/>
      <c r="MP78" s="13"/>
      <c r="MQ78" s="13"/>
      <c r="MR78" s="13"/>
      <c r="MS78" s="13"/>
      <c r="MT78" s="13"/>
      <c r="MU78" s="13"/>
      <c r="MV78" s="13"/>
      <c r="MW78" s="13"/>
      <c r="MX78" s="13"/>
      <c r="MY78" s="13"/>
      <c r="MZ78" s="13"/>
      <c r="NA78" s="13"/>
      <c r="NB78" s="13"/>
      <c r="NC78" s="13"/>
      <c r="ND78" s="13"/>
      <c r="NE78" s="13"/>
      <c r="NF78" s="13"/>
      <c r="NG78" s="13"/>
      <c r="NH78" s="13"/>
      <c r="NI78" s="13"/>
      <c r="NJ78" s="13"/>
      <c r="NK78" s="13"/>
      <c r="NL78" s="13"/>
      <c r="NM78" s="13"/>
      <c r="NN78" s="13"/>
      <c r="NO78" s="13"/>
      <c r="NP78" s="13"/>
      <c r="NQ78" s="13"/>
      <c r="NR78" s="13"/>
      <c r="NS78" s="13"/>
      <c r="NT78" s="13"/>
      <c r="NU78" s="13"/>
      <c r="NV78" s="13"/>
      <c r="NW78" s="13"/>
      <c r="NX78" s="13"/>
      <c r="NY78" s="13"/>
      <c r="NZ78" s="13"/>
      <c r="OA78" s="13"/>
      <c r="OB78" s="13"/>
      <c r="OC78" s="13"/>
      <c r="OD78" s="13"/>
      <c r="OE78" s="13"/>
      <c r="OF78" s="13"/>
      <c r="OG78" s="13"/>
      <c r="OH78" s="13"/>
      <c r="OI78" s="13"/>
      <c r="OJ78" s="13"/>
      <c r="OK78" s="13"/>
      <c r="OL78" s="13"/>
      <c r="OM78" s="13"/>
      <c r="ON78" s="13"/>
      <c r="OO78" s="13"/>
      <c r="OP78" s="13"/>
      <c r="OQ78" s="13"/>
      <c r="OR78" s="13"/>
      <c r="OS78" s="13"/>
      <c r="OT78" s="13"/>
      <c r="OU78" s="13"/>
      <c r="OV78" s="13"/>
      <c r="OW78" s="13"/>
      <c r="OX78" s="13"/>
      <c r="OY78" s="13"/>
      <c r="OZ78" s="13"/>
      <c r="PA78" s="13"/>
      <c r="PB78" s="13"/>
      <c r="PC78" s="13"/>
      <c r="PD78" s="13"/>
      <c r="PE78" s="13"/>
      <c r="PF78" s="13"/>
      <c r="PG78" s="13"/>
      <c r="PH78" s="13"/>
      <c r="PI78" s="13"/>
      <c r="PJ78" s="13"/>
      <c r="PK78" s="13"/>
      <c r="PL78" s="13"/>
      <c r="PM78" s="13"/>
      <c r="PN78" s="13"/>
      <c r="PO78" s="13"/>
      <c r="PP78" s="13"/>
      <c r="PQ78" s="13"/>
      <c r="PR78" s="13"/>
      <c r="PS78" s="13"/>
      <c r="PT78" s="13"/>
      <c r="PU78" s="13"/>
      <c r="PV78" s="13"/>
      <c r="PW78" s="13"/>
      <c r="PX78" s="13"/>
      <c r="PY78" s="13"/>
      <c r="PZ78" s="13"/>
      <c r="QA78" s="13"/>
      <c r="QB78" s="13"/>
      <c r="QC78" s="13"/>
      <c r="QD78" s="13"/>
      <c r="QE78" s="13"/>
      <c r="QF78" s="13"/>
      <c r="QG78" s="13"/>
      <c r="QH78" s="13"/>
      <c r="QI78" s="13"/>
      <c r="QJ78" s="13"/>
      <c r="QK78" s="13"/>
      <c r="QL78" s="13"/>
      <c r="QM78" s="13"/>
      <c r="QN78" s="13"/>
      <c r="QO78" s="13"/>
      <c r="QP78" s="13"/>
      <c r="QQ78" s="13"/>
      <c r="QR78" s="13"/>
      <c r="QS78" s="13"/>
      <c r="QT78" s="13"/>
      <c r="QU78" s="13"/>
      <c r="QV78" s="13"/>
      <c r="QW78" s="13"/>
      <c r="QX78" s="13"/>
      <c r="QY78" s="13"/>
      <c r="QZ78" s="13"/>
      <c r="RA78" s="13"/>
      <c r="RB78" s="13"/>
      <c r="RC78" s="13"/>
      <c r="RD78" s="13"/>
      <c r="RE78" s="13"/>
      <c r="RF78" s="13"/>
      <c r="RG78" s="13"/>
      <c r="RH78" s="13"/>
      <c r="RI78" s="13"/>
      <c r="RJ78" s="13"/>
      <c r="RK78" s="13"/>
      <c r="RL78" s="13"/>
      <c r="RM78" s="13"/>
      <c r="RN78" s="13"/>
      <c r="RO78" s="13"/>
      <c r="RP78" s="13"/>
      <c r="RQ78" s="13"/>
      <c r="RR78" s="13"/>
      <c r="RS78" s="13"/>
      <c r="RT78" s="13"/>
      <c r="RU78" s="13"/>
      <c r="RV78" s="13"/>
      <c r="RW78" s="13"/>
      <c r="RX78" s="13"/>
      <c r="RY78" s="13"/>
      <c r="RZ78" s="13"/>
      <c r="SA78" s="13"/>
      <c r="SB78" s="13"/>
      <c r="SC78" s="13"/>
      <c r="SD78" s="13"/>
      <c r="SE78" s="13"/>
      <c r="SF78" s="13"/>
      <c r="SG78" s="13"/>
      <c r="SH78" s="13"/>
      <c r="SI78" s="13"/>
      <c r="SJ78" s="13"/>
      <c r="SK78" s="13"/>
      <c r="SL78" s="13"/>
      <c r="SM78" s="13"/>
      <c r="SN78" s="13"/>
      <c r="SO78" s="13"/>
      <c r="SP78" s="13"/>
      <c r="SQ78" s="13"/>
      <c r="SR78" s="13"/>
      <c r="SS78" s="13"/>
      <c r="ST78" s="13"/>
      <c r="SU78" s="13"/>
      <c r="SV78" s="13"/>
      <c r="SW78" s="13"/>
      <c r="SX78" s="13"/>
      <c r="SY78" s="13"/>
      <c r="SZ78" s="13"/>
      <c r="TA78" s="13"/>
      <c r="TB78" s="13"/>
      <c r="TC78" s="13"/>
      <c r="TD78" s="13"/>
      <c r="TE78" s="13"/>
      <c r="TF78" s="13"/>
      <c r="TG78" s="13"/>
      <c r="TH78" s="13"/>
      <c r="TI78" s="13"/>
      <c r="TJ78" s="13"/>
      <c r="TK78" s="13"/>
      <c r="TL78" s="13"/>
      <c r="TM78" s="13"/>
      <c r="TN78" s="13"/>
      <c r="TO78" s="13"/>
      <c r="TP78" s="13"/>
      <c r="TQ78" s="13"/>
      <c r="TR78" s="13"/>
      <c r="TS78" s="13"/>
      <c r="TT78" s="13"/>
      <c r="TU78" s="13"/>
      <c r="TV78" s="13"/>
      <c r="TW78" s="13"/>
      <c r="TX78" s="13"/>
      <c r="TY78" s="13"/>
      <c r="TZ78" s="13"/>
      <c r="UA78" s="13"/>
      <c r="UB78" s="13"/>
      <c r="UC78" s="13"/>
      <c r="UD78" s="13"/>
      <c r="UE78" s="13"/>
      <c r="UF78" s="13"/>
      <c r="UG78" s="13"/>
      <c r="UH78" s="13"/>
      <c r="UI78" s="13"/>
      <c r="UJ78" s="13"/>
      <c r="UK78" s="13"/>
      <c r="UL78" s="13"/>
      <c r="UM78" s="13"/>
      <c r="UN78" s="13"/>
      <c r="UO78" s="13"/>
      <c r="UP78" s="13"/>
      <c r="UQ78" s="13"/>
      <c r="UR78" s="13"/>
      <c r="US78" s="13"/>
      <c r="UT78" s="13"/>
      <c r="UU78" s="13"/>
      <c r="UV78" s="13"/>
      <c r="UW78" s="13"/>
      <c r="UX78" s="13"/>
      <c r="UY78" s="13"/>
      <c r="UZ78" s="13"/>
      <c r="VA78" s="13"/>
      <c r="VB78" s="13"/>
      <c r="VC78" s="13"/>
      <c r="VD78" s="13"/>
      <c r="VE78" s="13"/>
      <c r="VF78" s="13"/>
      <c r="VG78" s="13"/>
      <c r="VH78" s="13"/>
      <c r="VI78" s="13"/>
      <c r="VJ78" s="13"/>
      <c r="VK78" s="13"/>
      <c r="VL78" s="13"/>
      <c r="VM78" s="13"/>
      <c r="VN78" s="13"/>
      <c r="VO78" s="13"/>
      <c r="VP78" s="13"/>
      <c r="VQ78" s="13"/>
      <c r="VR78" s="13"/>
      <c r="VS78" s="13"/>
      <c r="VT78" s="13"/>
      <c r="VU78" s="13"/>
      <c r="VV78" s="13"/>
      <c r="VW78" s="13"/>
      <c r="VX78" s="13"/>
      <c r="VY78" s="13"/>
      <c r="VZ78" s="13"/>
      <c r="WA78" s="13"/>
      <c r="WB78" s="13"/>
      <c r="WC78" s="13"/>
      <c r="WD78" s="13"/>
      <c r="WE78" s="13"/>
      <c r="WF78" s="13"/>
      <c r="WG78" s="13"/>
      <c r="WH78" s="13"/>
      <c r="WI78" s="13"/>
      <c r="WJ78" s="13"/>
      <c r="WK78" s="13"/>
      <c r="WL78" s="13"/>
      <c r="WM78" s="13"/>
      <c r="WN78" s="13"/>
      <c r="WO78" s="13"/>
      <c r="WP78" s="13"/>
      <c r="WQ78" s="13"/>
      <c r="WR78" s="13"/>
      <c r="WS78" s="13"/>
      <c r="WT78" s="13"/>
      <c r="WU78" s="13"/>
      <c r="WV78" s="13"/>
      <c r="WW78" s="13"/>
      <c r="WX78" s="13"/>
      <c r="WY78" s="13"/>
      <c r="WZ78" s="13"/>
      <c r="XA78" s="13"/>
      <c r="XB78" s="13"/>
      <c r="XC78" s="13"/>
      <c r="XD78" s="13"/>
      <c r="XE78" s="13"/>
      <c r="XF78" s="13"/>
      <c r="XG78" s="13"/>
      <c r="XH78" s="13"/>
      <c r="XI78" s="13"/>
      <c r="XJ78" s="13"/>
      <c r="XK78" s="13"/>
      <c r="XL78" s="13"/>
      <c r="XM78" s="13"/>
      <c r="XN78" s="13"/>
      <c r="XO78" s="13"/>
      <c r="XP78" s="13"/>
      <c r="XQ78" s="13"/>
      <c r="XR78" s="13"/>
      <c r="XS78" s="13"/>
      <c r="XT78" s="13"/>
      <c r="XU78" s="13"/>
      <c r="XV78" s="13"/>
      <c r="XW78" s="13"/>
      <c r="XX78" s="13"/>
      <c r="XY78" s="13"/>
      <c r="XZ78" s="13"/>
      <c r="YA78" s="13"/>
      <c r="YB78" s="13"/>
      <c r="YC78" s="13"/>
      <c r="YD78" s="13"/>
      <c r="YE78" s="13"/>
      <c r="YF78" s="13"/>
      <c r="YG78" s="13"/>
      <c r="YH78" s="13"/>
      <c r="YI78" s="13"/>
      <c r="YJ78" s="13"/>
      <c r="YK78" s="13"/>
      <c r="YL78" s="13"/>
      <c r="YM78" s="13"/>
      <c r="YN78" s="13"/>
      <c r="YO78" s="13"/>
      <c r="YP78" s="13"/>
      <c r="YQ78" s="13"/>
      <c r="YR78" s="13"/>
      <c r="YS78" s="13"/>
      <c r="YT78" s="13"/>
      <c r="YU78" s="13"/>
      <c r="YV78" s="13"/>
      <c r="YW78" s="13"/>
      <c r="YX78" s="13"/>
      <c r="YY78" s="13"/>
      <c r="YZ78" s="13"/>
      <c r="ZA78" s="13"/>
      <c r="ZB78" s="13"/>
      <c r="ZC78" s="13"/>
      <c r="ZD78" s="13"/>
      <c r="ZE78" s="13"/>
      <c r="ZF78" s="13"/>
      <c r="ZG78" s="13"/>
      <c r="ZH78" s="13"/>
      <c r="ZI78" s="13"/>
      <c r="ZJ78" s="13"/>
      <c r="ZK78" s="13"/>
      <c r="ZL78" s="13"/>
      <c r="ZM78" s="13"/>
      <c r="ZN78" s="13"/>
      <c r="ZO78" s="13"/>
      <c r="ZP78" s="13"/>
      <c r="ZQ78" s="13"/>
      <c r="ZR78" s="13"/>
      <c r="ZS78" s="13"/>
      <c r="ZT78" s="13"/>
      <c r="ZU78" s="13"/>
      <c r="ZV78" s="13"/>
      <c r="ZW78" s="13"/>
      <c r="ZX78" s="13"/>
      <c r="ZY78" s="13"/>
      <c r="ZZ78" s="13"/>
      <c r="AAA78" s="13"/>
      <c r="AAB78" s="13"/>
      <c r="AAC78" s="13"/>
      <c r="AAD78" s="13"/>
      <c r="AAE78" s="13"/>
      <c r="AAF78" s="13"/>
      <c r="AAG78" s="13"/>
      <c r="AAH78" s="13"/>
      <c r="AAI78" s="13"/>
      <c r="AAJ78" s="13"/>
      <c r="AAK78" s="13"/>
      <c r="AAL78" s="13"/>
      <c r="AAM78" s="13"/>
      <c r="AAN78" s="13"/>
      <c r="AAO78" s="13"/>
      <c r="AAP78" s="13"/>
      <c r="AAQ78" s="13"/>
      <c r="AAR78" s="13"/>
      <c r="AAS78" s="13"/>
      <c r="AAT78" s="13"/>
      <c r="AAU78" s="13"/>
      <c r="AAV78" s="13"/>
      <c r="AAW78" s="13"/>
      <c r="AAX78" s="13"/>
      <c r="AAY78" s="13"/>
      <c r="AAZ78" s="13"/>
      <c r="ABA78" s="13"/>
      <c r="ABB78" s="13"/>
      <c r="ABC78" s="13"/>
      <c r="ABD78" s="13"/>
      <c r="ABE78" s="13"/>
      <c r="ABF78" s="13"/>
      <c r="ABG78" s="13"/>
      <c r="ABH78" s="13"/>
      <c r="ABI78" s="13"/>
      <c r="ABJ78" s="13"/>
      <c r="ABK78" s="13"/>
      <c r="ABL78" s="13"/>
      <c r="ABM78" s="13"/>
      <c r="ABN78" s="13"/>
      <c r="ABO78" s="13"/>
      <c r="ABP78" s="13"/>
      <c r="ABQ78" s="13"/>
      <c r="ABR78" s="13"/>
      <c r="ABS78" s="13"/>
      <c r="ABT78" s="13"/>
      <c r="ABU78" s="13"/>
      <c r="ABV78" s="13"/>
      <c r="ABW78" s="13"/>
      <c r="ABX78" s="13"/>
      <c r="ABY78" s="13"/>
      <c r="ABZ78" s="13"/>
      <c r="ACA78" s="13"/>
      <c r="ACB78" s="13"/>
      <c r="ACC78" s="13"/>
      <c r="ACD78" s="13"/>
      <c r="ACE78" s="13"/>
      <c r="ACF78" s="13"/>
      <c r="ACG78" s="13"/>
      <c r="ACH78" s="13"/>
      <c r="ACI78" s="13"/>
      <c r="ACJ78" s="13"/>
      <c r="ACK78" s="13"/>
      <c r="ACL78" s="13"/>
      <c r="ACM78" s="13"/>
      <c r="ACN78" s="13"/>
      <c r="ACO78" s="13"/>
      <c r="ACP78" s="13"/>
      <c r="ACQ78" s="13"/>
      <c r="ACR78" s="13"/>
      <c r="ACS78" s="13"/>
      <c r="ACT78" s="13"/>
      <c r="ACU78" s="13"/>
      <c r="ACV78" s="13"/>
      <c r="ACW78" s="13"/>
      <c r="ACX78" s="13"/>
      <c r="ACY78" s="13"/>
      <c r="ACZ78" s="13"/>
      <c r="ADA78" s="13"/>
      <c r="ADB78" s="13"/>
      <c r="ADC78" s="13"/>
      <c r="ADD78" s="13"/>
      <c r="ADE78" s="13"/>
      <c r="ADF78" s="13"/>
      <c r="ADG78" s="13"/>
      <c r="ADH78" s="13"/>
      <c r="ADI78" s="13"/>
      <c r="ADJ78" s="13"/>
      <c r="ADK78" s="13"/>
      <c r="ADL78" s="13"/>
      <c r="ADM78" s="13"/>
      <c r="ADN78" s="13"/>
      <c r="ADO78" s="13"/>
      <c r="ADP78" s="13"/>
      <c r="ADQ78" s="13"/>
      <c r="ADR78" s="13"/>
      <c r="ADS78" s="13"/>
      <c r="ADT78" s="13"/>
      <c r="ADU78" s="13"/>
      <c r="ADV78" s="13"/>
      <c r="ADW78" s="13"/>
      <c r="ADX78" s="13"/>
      <c r="ADY78" s="13"/>
      <c r="ADZ78" s="13"/>
      <c r="AEA78" s="13"/>
      <c r="AEB78" s="13"/>
      <c r="AEC78" s="13"/>
      <c r="AED78" s="13"/>
      <c r="AEE78" s="13"/>
      <c r="AEF78" s="13"/>
      <c r="AEG78" s="13"/>
      <c r="AEH78" s="13"/>
      <c r="AEI78" s="13"/>
      <c r="AEJ78" s="13"/>
      <c r="AEK78" s="13"/>
      <c r="AEL78" s="13"/>
      <c r="AEM78" s="13"/>
      <c r="AEN78" s="13"/>
      <c r="AEO78" s="13"/>
      <c r="AEP78" s="13"/>
      <c r="AEQ78" s="13"/>
      <c r="AER78" s="13"/>
      <c r="AES78" s="13"/>
      <c r="AET78" s="13"/>
      <c r="AEU78" s="13"/>
      <c r="AEV78" s="13"/>
      <c r="AEW78" s="13"/>
      <c r="AEX78" s="13"/>
      <c r="AEY78" s="13"/>
      <c r="AEZ78" s="13"/>
      <c r="AFA78" s="13"/>
      <c r="AFB78" s="13"/>
      <c r="AFC78" s="13"/>
      <c r="AFD78" s="13"/>
      <c r="AFE78" s="13"/>
      <c r="AFF78" s="13"/>
      <c r="AFG78" s="13"/>
      <c r="AFH78" s="13"/>
      <c r="AFI78" s="13"/>
      <c r="AFJ78" s="13"/>
      <c r="AFK78" s="13"/>
      <c r="AFL78" s="13"/>
      <c r="AFM78" s="13"/>
      <c r="AFN78" s="13"/>
      <c r="AFO78" s="13"/>
      <c r="AFP78" s="13"/>
      <c r="AFQ78" s="13"/>
      <c r="AFR78" s="13"/>
      <c r="AFS78" s="13"/>
      <c r="AFT78" s="13"/>
      <c r="AFU78" s="13"/>
      <c r="AFV78" s="13"/>
      <c r="AFW78" s="13"/>
      <c r="AFX78" s="13"/>
      <c r="AFY78" s="13"/>
      <c r="AFZ78" s="13"/>
      <c r="AGA78" s="13"/>
      <c r="AGB78" s="13"/>
      <c r="AGC78" s="13"/>
      <c r="AGD78" s="13"/>
      <c r="AGE78" s="13"/>
      <c r="AGF78" s="13"/>
      <c r="AGG78" s="13"/>
      <c r="AGH78" s="13"/>
      <c r="AGI78" s="13"/>
      <c r="AGJ78" s="13"/>
      <c r="AGK78" s="13"/>
      <c r="AGL78" s="13"/>
      <c r="AGM78" s="13"/>
      <c r="AGN78" s="13"/>
      <c r="AGO78" s="13"/>
      <c r="AGP78" s="13"/>
      <c r="AGQ78" s="13"/>
      <c r="AGR78" s="13"/>
      <c r="AGS78" s="13"/>
      <c r="AGT78" s="13"/>
      <c r="AGU78" s="13"/>
      <c r="AGV78" s="13"/>
      <c r="AGW78" s="13"/>
      <c r="AGX78" s="13"/>
      <c r="AGY78" s="13"/>
      <c r="AGZ78" s="13"/>
      <c r="AHA78" s="13"/>
      <c r="AHB78" s="13"/>
      <c r="AHC78" s="13"/>
      <c r="AHD78" s="13"/>
      <c r="AHE78" s="13"/>
      <c r="AHF78" s="13"/>
      <c r="AHG78" s="13"/>
      <c r="AHH78" s="13"/>
      <c r="AHI78" s="13"/>
      <c r="AHJ78" s="13"/>
      <c r="AHK78" s="13"/>
      <c r="AHL78" s="13"/>
      <c r="AHM78" s="13"/>
      <c r="AHN78" s="13"/>
      <c r="AHO78" s="13"/>
      <c r="AHP78" s="13"/>
      <c r="AHQ78" s="13"/>
      <c r="AHR78" s="13"/>
      <c r="AHS78" s="13"/>
      <c r="AHT78" s="13"/>
      <c r="AHU78" s="13"/>
      <c r="AHV78" s="13"/>
      <c r="AHW78" s="13"/>
      <c r="AHX78" s="13"/>
      <c r="AHY78" s="13"/>
      <c r="AHZ78" s="13"/>
      <c r="AIA78" s="13"/>
      <c r="AIB78" s="13"/>
      <c r="AIC78" s="13"/>
      <c r="AID78" s="13"/>
      <c r="AIE78" s="13"/>
      <c r="AIF78" s="13"/>
      <c r="AIG78" s="13"/>
      <c r="AIH78" s="13"/>
      <c r="AII78" s="13"/>
      <c r="AIJ78" s="13"/>
      <c r="AIK78" s="13"/>
      <c r="AIL78" s="13"/>
      <c r="AIM78" s="13"/>
      <c r="AIN78" s="13"/>
      <c r="AIO78" s="13"/>
      <c r="AIP78" s="13"/>
      <c r="AIQ78" s="13"/>
      <c r="AIR78" s="13"/>
      <c r="AIS78" s="13"/>
      <c r="AIT78" s="13"/>
      <c r="AIU78" s="13"/>
      <c r="AIV78" s="13"/>
      <c r="AIW78" s="13"/>
      <c r="AIX78" s="13"/>
      <c r="AIY78" s="13"/>
      <c r="AIZ78" s="13"/>
      <c r="AJA78" s="13"/>
      <c r="AJB78" s="13"/>
      <c r="AJC78" s="13"/>
      <c r="AJD78" s="13"/>
      <c r="AJE78" s="13"/>
      <c r="AJF78" s="13"/>
      <c r="AJG78" s="13"/>
      <c r="AJH78" s="13"/>
      <c r="AJI78" s="13"/>
      <c r="AJJ78" s="13"/>
      <c r="AJK78" s="13"/>
      <c r="AJL78" s="13"/>
      <c r="AJM78" s="13"/>
      <c r="AJN78" s="13"/>
      <c r="AJO78" s="13"/>
      <c r="AJP78" s="13"/>
      <c r="AJQ78" s="13"/>
      <c r="AJR78" s="13"/>
      <c r="AJS78" s="13"/>
      <c r="AJT78" s="13"/>
      <c r="AJU78" s="13"/>
      <c r="AJV78" s="13"/>
      <c r="AJW78" s="13"/>
      <c r="AJX78" s="13"/>
      <c r="AJY78" s="13"/>
      <c r="AJZ78" s="13"/>
      <c r="AKA78" s="13"/>
      <c r="AKB78" s="13"/>
      <c r="AKC78" s="13"/>
      <c r="AKD78" s="13"/>
      <c r="AKE78" s="13"/>
      <c r="AKF78" s="13"/>
      <c r="AKG78" s="13"/>
      <c r="AKH78" s="13"/>
      <c r="AKI78" s="13"/>
      <c r="AKJ78" s="13"/>
      <c r="AKK78" s="13"/>
      <c r="AKL78" s="13"/>
      <c r="AKM78" s="13"/>
      <c r="AKN78" s="13"/>
      <c r="AKO78" s="13"/>
      <c r="AKP78" s="13"/>
      <c r="AKQ78" s="13"/>
      <c r="AKR78" s="13"/>
      <c r="AKS78" s="13"/>
      <c r="AKT78" s="13"/>
      <c r="AKU78" s="13"/>
      <c r="AKV78" s="13"/>
      <c r="AKW78" s="13"/>
      <c r="AKX78" s="13"/>
      <c r="AKY78" s="13"/>
      <c r="AKZ78" s="13"/>
      <c r="ALA78" s="13"/>
      <c r="ALB78" s="13"/>
      <c r="ALC78" s="13"/>
      <c r="ALD78" s="13"/>
      <c r="ALE78" s="13"/>
      <c r="ALF78" s="13"/>
      <c r="ALG78" s="13"/>
      <c r="ALH78" s="13"/>
      <c r="ALI78" s="13"/>
      <c r="ALJ78" s="13"/>
      <c r="ALK78" s="13"/>
      <c r="ALL78" s="13"/>
      <c r="ALM78" s="13"/>
      <c r="ALN78" s="13"/>
      <c r="ALO78" s="13"/>
      <c r="ALP78" s="13"/>
      <c r="ALQ78" s="13"/>
      <c r="ALR78" s="13"/>
      <c r="ALS78" s="13"/>
      <c r="ALT78" s="13"/>
      <c r="ALU78" s="13"/>
      <c r="ALV78" s="13"/>
      <c r="ALW78" s="13"/>
      <c r="ALX78" s="13"/>
      <c r="ALY78" s="13"/>
      <c r="ALZ78" s="13"/>
      <c r="AMA78" s="13"/>
      <c r="AMB78" s="13"/>
      <c r="AMC78" s="13"/>
      <c r="AMD78" s="13"/>
      <c r="AME78" s="13"/>
      <c r="AMF78" s="13"/>
      <c r="AMG78" s="13"/>
      <c r="AMH78" s="13"/>
      <c r="AMI78" s="13"/>
      <c r="AMJ78" s="13"/>
      <c r="AMK78" s="13"/>
    </row>
    <row r="79" spans="1:1025" s="15" customFormat="1">
      <c r="A79" s="209"/>
      <c r="B79" s="210"/>
      <c r="C79" s="210"/>
      <c r="D79" s="210"/>
      <c r="E79" s="210"/>
      <c r="F79" s="210"/>
      <c r="G79" s="210"/>
      <c r="I79" s="46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  <c r="HN79" s="13"/>
      <c r="HO79" s="13"/>
      <c r="HP79" s="13"/>
      <c r="HQ79" s="13"/>
      <c r="HR79" s="13"/>
      <c r="HS79" s="13"/>
      <c r="HT79" s="13"/>
      <c r="HU79" s="13"/>
      <c r="HV79" s="13"/>
      <c r="HW79" s="13"/>
      <c r="HX79" s="13"/>
      <c r="HY79" s="13"/>
      <c r="HZ79" s="13"/>
      <c r="IA79" s="13"/>
      <c r="IB79" s="13"/>
      <c r="IC79" s="13"/>
      <c r="ID79" s="13"/>
      <c r="IE79" s="13"/>
      <c r="IF79" s="13"/>
      <c r="IG79" s="13"/>
      <c r="IH79" s="13"/>
      <c r="II79" s="13"/>
      <c r="IJ79" s="13"/>
      <c r="IK79" s="13"/>
      <c r="IL79" s="13"/>
      <c r="IM79" s="13"/>
      <c r="IN79" s="13"/>
      <c r="IO79" s="13"/>
      <c r="IP79" s="13"/>
      <c r="IQ79" s="13"/>
      <c r="IR79" s="13"/>
      <c r="IS79" s="13"/>
      <c r="IT79" s="13"/>
      <c r="IU79" s="13"/>
      <c r="IV79" s="13"/>
      <c r="IW79" s="13"/>
      <c r="IX79" s="13"/>
      <c r="IY79" s="13"/>
      <c r="IZ79" s="13"/>
      <c r="JA79" s="13"/>
      <c r="JB79" s="13"/>
      <c r="JC79" s="13"/>
      <c r="JD79" s="13"/>
      <c r="JE79" s="13"/>
      <c r="JF79" s="13"/>
      <c r="JG79" s="13"/>
      <c r="JH79" s="13"/>
      <c r="JI79" s="13"/>
      <c r="JJ79" s="13"/>
      <c r="JK79" s="13"/>
      <c r="JL79" s="13"/>
      <c r="JM79" s="13"/>
      <c r="JN79" s="13"/>
      <c r="JO79" s="13"/>
      <c r="JP79" s="13"/>
      <c r="JQ79" s="13"/>
      <c r="JR79" s="13"/>
      <c r="JS79" s="13"/>
      <c r="JT79" s="13"/>
      <c r="JU79" s="13"/>
      <c r="JV79" s="13"/>
      <c r="JW79" s="13"/>
      <c r="JX79" s="13"/>
      <c r="JY79" s="13"/>
      <c r="JZ79" s="13"/>
      <c r="KA79" s="13"/>
      <c r="KB79" s="13"/>
      <c r="KC79" s="13"/>
      <c r="KD79" s="13"/>
      <c r="KE79" s="13"/>
      <c r="KF79" s="13"/>
      <c r="KG79" s="13"/>
      <c r="KH79" s="13"/>
      <c r="KI79" s="13"/>
      <c r="KJ79" s="13"/>
      <c r="KK79" s="13"/>
      <c r="KL79" s="13"/>
      <c r="KM79" s="13"/>
      <c r="KN79" s="13"/>
      <c r="KO79" s="13"/>
      <c r="KP79" s="13"/>
      <c r="KQ79" s="13"/>
      <c r="KR79" s="13"/>
      <c r="KS79" s="13"/>
      <c r="KT79" s="13"/>
      <c r="KU79" s="13"/>
      <c r="KV79" s="13"/>
      <c r="KW79" s="13"/>
      <c r="KX79" s="13"/>
      <c r="KY79" s="13"/>
      <c r="KZ79" s="13"/>
      <c r="LA79" s="13"/>
      <c r="LB79" s="13"/>
      <c r="LC79" s="13"/>
      <c r="LD79" s="13"/>
      <c r="LE79" s="13"/>
      <c r="LF79" s="13"/>
      <c r="LG79" s="13"/>
      <c r="LH79" s="13"/>
      <c r="LI79" s="13"/>
      <c r="LJ79" s="13"/>
      <c r="LK79" s="13"/>
      <c r="LL79" s="13"/>
      <c r="LM79" s="13"/>
      <c r="LN79" s="13"/>
      <c r="LO79" s="13"/>
      <c r="LP79" s="13"/>
      <c r="LQ79" s="13"/>
      <c r="LR79" s="13"/>
      <c r="LS79" s="13"/>
      <c r="LT79" s="13"/>
      <c r="LU79" s="13"/>
      <c r="LV79" s="13"/>
      <c r="LW79" s="13"/>
      <c r="LX79" s="13"/>
      <c r="LY79" s="13"/>
      <c r="LZ79" s="13"/>
      <c r="MA79" s="13"/>
      <c r="MB79" s="13"/>
      <c r="MC79" s="13"/>
      <c r="MD79" s="13"/>
      <c r="ME79" s="13"/>
      <c r="MF79" s="13"/>
      <c r="MG79" s="13"/>
      <c r="MH79" s="13"/>
      <c r="MI79" s="13"/>
      <c r="MJ79" s="13"/>
      <c r="MK79" s="13"/>
      <c r="ML79" s="13"/>
      <c r="MM79" s="13"/>
      <c r="MN79" s="13"/>
      <c r="MO79" s="13"/>
      <c r="MP79" s="13"/>
      <c r="MQ79" s="13"/>
      <c r="MR79" s="13"/>
      <c r="MS79" s="13"/>
      <c r="MT79" s="13"/>
      <c r="MU79" s="13"/>
      <c r="MV79" s="13"/>
      <c r="MW79" s="13"/>
      <c r="MX79" s="13"/>
      <c r="MY79" s="13"/>
      <c r="MZ79" s="13"/>
      <c r="NA79" s="13"/>
      <c r="NB79" s="13"/>
      <c r="NC79" s="13"/>
      <c r="ND79" s="13"/>
      <c r="NE79" s="13"/>
      <c r="NF79" s="13"/>
      <c r="NG79" s="13"/>
      <c r="NH79" s="13"/>
      <c r="NI79" s="13"/>
      <c r="NJ79" s="13"/>
      <c r="NK79" s="13"/>
      <c r="NL79" s="13"/>
      <c r="NM79" s="13"/>
      <c r="NN79" s="13"/>
      <c r="NO79" s="13"/>
      <c r="NP79" s="13"/>
      <c r="NQ79" s="13"/>
      <c r="NR79" s="13"/>
      <c r="NS79" s="13"/>
      <c r="NT79" s="13"/>
      <c r="NU79" s="13"/>
      <c r="NV79" s="13"/>
      <c r="NW79" s="13"/>
      <c r="NX79" s="13"/>
      <c r="NY79" s="13"/>
      <c r="NZ79" s="13"/>
      <c r="OA79" s="13"/>
      <c r="OB79" s="13"/>
      <c r="OC79" s="13"/>
      <c r="OD79" s="13"/>
      <c r="OE79" s="13"/>
      <c r="OF79" s="13"/>
      <c r="OG79" s="13"/>
      <c r="OH79" s="13"/>
      <c r="OI79" s="13"/>
      <c r="OJ79" s="13"/>
      <c r="OK79" s="13"/>
      <c r="OL79" s="13"/>
      <c r="OM79" s="13"/>
      <c r="ON79" s="13"/>
      <c r="OO79" s="13"/>
      <c r="OP79" s="13"/>
      <c r="OQ79" s="13"/>
      <c r="OR79" s="13"/>
      <c r="OS79" s="13"/>
      <c r="OT79" s="13"/>
      <c r="OU79" s="13"/>
      <c r="OV79" s="13"/>
      <c r="OW79" s="13"/>
      <c r="OX79" s="13"/>
      <c r="OY79" s="13"/>
      <c r="OZ79" s="13"/>
      <c r="PA79" s="13"/>
      <c r="PB79" s="13"/>
      <c r="PC79" s="13"/>
      <c r="PD79" s="13"/>
      <c r="PE79" s="13"/>
      <c r="PF79" s="13"/>
      <c r="PG79" s="13"/>
      <c r="PH79" s="13"/>
      <c r="PI79" s="13"/>
      <c r="PJ79" s="13"/>
      <c r="PK79" s="13"/>
      <c r="PL79" s="13"/>
      <c r="PM79" s="13"/>
      <c r="PN79" s="13"/>
      <c r="PO79" s="13"/>
      <c r="PP79" s="13"/>
      <c r="PQ79" s="13"/>
      <c r="PR79" s="13"/>
      <c r="PS79" s="13"/>
      <c r="PT79" s="13"/>
      <c r="PU79" s="13"/>
      <c r="PV79" s="13"/>
      <c r="PW79" s="13"/>
      <c r="PX79" s="13"/>
      <c r="PY79" s="13"/>
      <c r="PZ79" s="13"/>
      <c r="QA79" s="13"/>
      <c r="QB79" s="13"/>
      <c r="QC79" s="13"/>
      <c r="QD79" s="13"/>
      <c r="QE79" s="13"/>
      <c r="QF79" s="13"/>
      <c r="QG79" s="13"/>
      <c r="QH79" s="13"/>
      <c r="QI79" s="13"/>
      <c r="QJ79" s="13"/>
      <c r="QK79" s="13"/>
      <c r="QL79" s="13"/>
      <c r="QM79" s="13"/>
      <c r="QN79" s="13"/>
      <c r="QO79" s="13"/>
      <c r="QP79" s="13"/>
      <c r="QQ79" s="13"/>
      <c r="QR79" s="13"/>
      <c r="QS79" s="13"/>
      <c r="QT79" s="13"/>
      <c r="QU79" s="13"/>
      <c r="QV79" s="13"/>
      <c r="QW79" s="13"/>
      <c r="QX79" s="13"/>
      <c r="QY79" s="13"/>
      <c r="QZ79" s="13"/>
      <c r="RA79" s="13"/>
      <c r="RB79" s="13"/>
      <c r="RC79" s="13"/>
      <c r="RD79" s="13"/>
      <c r="RE79" s="13"/>
      <c r="RF79" s="13"/>
      <c r="RG79" s="13"/>
      <c r="RH79" s="13"/>
      <c r="RI79" s="13"/>
      <c r="RJ79" s="13"/>
      <c r="RK79" s="13"/>
      <c r="RL79" s="13"/>
      <c r="RM79" s="13"/>
      <c r="RN79" s="13"/>
      <c r="RO79" s="13"/>
      <c r="RP79" s="13"/>
      <c r="RQ79" s="13"/>
      <c r="RR79" s="13"/>
      <c r="RS79" s="13"/>
      <c r="RT79" s="13"/>
      <c r="RU79" s="13"/>
      <c r="RV79" s="13"/>
      <c r="RW79" s="13"/>
      <c r="RX79" s="13"/>
      <c r="RY79" s="13"/>
      <c r="RZ79" s="13"/>
      <c r="SA79" s="13"/>
      <c r="SB79" s="13"/>
      <c r="SC79" s="13"/>
      <c r="SD79" s="13"/>
      <c r="SE79" s="13"/>
      <c r="SF79" s="13"/>
      <c r="SG79" s="13"/>
      <c r="SH79" s="13"/>
      <c r="SI79" s="13"/>
      <c r="SJ79" s="13"/>
      <c r="SK79" s="13"/>
      <c r="SL79" s="13"/>
      <c r="SM79" s="13"/>
      <c r="SN79" s="13"/>
      <c r="SO79" s="13"/>
      <c r="SP79" s="13"/>
      <c r="SQ79" s="13"/>
      <c r="SR79" s="13"/>
      <c r="SS79" s="13"/>
      <c r="ST79" s="13"/>
      <c r="SU79" s="13"/>
      <c r="SV79" s="13"/>
      <c r="SW79" s="13"/>
      <c r="SX79" s="13"/>
      <c r="SY79" s="13"/>
      <c r="SZ79" s="13"/>
      <c r="TA79" s="13"/>
      <c r="TB79" s="13"/>
      <c r="TC79" s="13"/>
      <c r="TD79" s="13"/>
      <c r="TE79" s="13"/>
      <c r="TF79" s="13"/>
      <c r="TG79" s="13"/>
      <c r="TH79" s="13"/>
      <c r="TI79" s="13"/>
      <c r="TJ79" s="13"/>
      <c r="TK79" s="13"/>
      <c r="TL79" s="13"/>
      <c r="TM79" s="13"/>
      <c r="TN79" s="13"/>
      <c r="TO79" s="13"/>
      <c r="TP79" s="13"/>
      <c r="TQ79" s="13"/>
      <c r="TR79" s="13"/>
      <c r="TS79" s="13"/>
      <c r="TT79" s="13"/>
      <c r="TU79" s="13"/>
      <c r="TV79" s="13"/>
      <c r="TW79" s="13"/>
      <c r="TX79" s="13"/>
      <c r="TY79" s="13"/>
      <c r="TZ79" s="13"/>
      <c r="UA79" s="13"/>
      <c r="UB79" s="13"/>
      <c r="UC79" s="13"/>
      <c r="UD79" s="13"/>
      <c r="UE79" s="13"/>
      <c r="UF79" s="13"/>
      <c r="UG79" s="13"/>
      <c r="UH79" s="13"/>
      <c r="UI79" s="13"/>
      <c r="UJ79" s="13"/>
      <c r="UK79" s="13"/>
      <c r="UL79" s="13"/>
      <c r="UM79" s="13"/>
      <c r="UN79" s="13"/>
      <c r="UO79" s="13"/>
      <c r="UP79" s="13"/>
      <c r="UQ79" s="13"/>
      <c r="UR79" s="13"/>
      <c r="US79" s="13"/>
      <c r="UT79" s="13"/>
      <c r="UU79" s="13"/>
      <c r="UV79" s="13"/>
      <c r="UW79" s="13"/>
      <c r="UX79" s="13"/>
      <c r="UY79" s="13"/>
      <c r="UZ79" s="13"/>
      <c r="VA79" s="13"/>
      <c r="VB79" s="13"/>
      <c r="VC79" s="13"/>
      <c r="VD79" s="13"/>
      <c r="VE79" s="13"/>
      <c r="VF79" s="13"/>
      <c r="VG79" s="13"/>
      <c r="VH79" s="13"/>
      <c r="VI79" s="13"/>
      <c r="VJ79" s="13"/>
      <c r="VK79" s="13"/>
      <c r="VL79" s="13"/>
      <c r="VM79" s="13"/>
      <c r="VN79" s="13"/>
      <c r="VO79" s="13"/>
      <c r="VP79" s="13"/>
      <c r="VQ79" s="13"/>
      <c r="VR79" s="13"/>
      <c r="VS79" s="13"/>
      <c r="VT79" s="13"/>
      <c r="VU79" s="13"/>
      <c r="VV79" s="13"/>
      <c r="VW79" s="13"/>
      <c r="VX79" s="13"/>
      <c r="VY79" s="13"/>
      <c r="VZ79" s="13"/>
      <c r="WA79" s="13"/>
      <c r="WB79" s="13"/>
      <c r="WC79" s="13"/>
      <c r="WD79" s="13"/>
      <c r="WE79" s="13"/>
      <c r="WF79" s="13"/>
      <c r="WG79" s="13"/>
      <c r="WH79" s="13"/>
      <c r="WI79" s="13"/>
      <c r="WJ79" s="13"/>
      <c r="WK79" s="13"/>
      <c r="WL79" s="13"/>
      <c r="WM79" s="13"/>
      <c r="WN79" s="13"/>
      <c r="WO79" s="13"/>
      <c r="WP79" s="13"/>
      <c r="WQ79" s="13"/>
      <c r="WR79" s="13"/>
      <c r="WS79" s="13"/>
      <c r="WT79" s="13"/>
      <c r="WU79" s="13"/>
      <c r="WV79" s="13"/>
      <c r="WW79" s="13"/>
      <c r="WX79" s="13"/>
      <c r="WY79" s="13"/>
      <c r="WZ79" s="13"/>
      <c r="XA79" s="13"/>
      <c r="XB79" s="13"/>
      <c r="XC79" s="13"/>
      <c r="XD79" s="13"/>
      <c r="XE79" s="13"/>
      <c r="XF79" s="13"/>
      <c r="XG79" s="13"/>
      <c r="XH79" s="13"/>
      <c r="XI79" s="13"/>
      <c r="XJ79" s="13"/>
      <c r="XK79" s="13"/>
      <c r="XL79" s="13"/>
      <c r="XM79" s="13"/>
      <c r="XN79" s="13"/>
      <c r="XO79" s="13"/>
      <c r="XP79" s="13"/>
      <c r="XQ79" s="13"/>
      <c r="XR79" s="13"/>
      <c r="XS79" s="13"/>
      <c r="XT79" s="13"/>
      <c r="XU79" s="13"/>
      <c r="XV79" s="13"/>
      <c r="XW79" s="13"/>
      <c r="XX79" s="13"/>
      <c r="XY79" s="13"/>
      <c r="XZ79" s="13"/>
      <c r="YA79" s="13"/>
      <c r="YB79" s="13"/>
      <c r="YC79" s="13"/>
      <c r="YD79" s="13"/>
      <c r="YE79" s="13"/>
      <c r="YF79" s="13"/>
      <c r="YG79" s="13"/>
      <c r="YH79" s="13"/>
      <c r="YI79" s="13"/>
      <c r="YJ79" s="13"/>
      <c r="YK79" s="13"/>
      <c r="YL79" s="13"/>
      <c r="YM79" s="13"/>
      <c r="YN79" s="13"/>
      <c r="YO79" s="13"/>
      <c r="YP79" s="13"/>
      <c r="YQ79" s="13"/>
      <c r="YR79" s="13"/>
      <c r="YS79" s="13"/>
      <c r="YT79" s="13"/>
      <c r="YU79" s="13"/>
      <c r="YV79" s="13"/>
      <c r="YW79" s="13"/>
      <c r="YX79" s="13"/>
      <c r="YY79" s="13"/>
      <c r="YZ79" s="13"/>
      <c r="ZA79" s="13"/>
      <c r="ZB79" s="13"/>
      <c r="ZC79" s="13"/>
      <c r="ZD79" s="13"/>
      <c r="ZE79" s="13"/>
      <c r="ZF79" s="13"/>
      <c r="ZG79" s="13"/>
      <c r="ZH79" s="13"/>
      <c r="ZI79" s="13"/>
      <c r="ZJ79" s="13"/>
      <c r="ZK79" s="13"/>
      <c r="ZL79" s="13"/>
      <c r="ZM79" s="13"/>
      <c r="ZN79" s="13"/>
      <c r="ZO79" s="13"/>
      <c r="ZP79" s="13"/>
      <c r="ZQ79" s="13"/>
      <c r="ZR79" s="13"/>
      <c r="ZS79" s="13"/>
      <c r="ZT79" s="13"/>
      <c r="ZU79" s="13"/>
      <c r="ZV79" s="13"/>
      <c r="ZW79" s="13"/>
      <c r="ZX79" s="13"/>
      <c r="ZY79" s="13"/>
      <c r="ZZ79" s="13"/>
      <c r="AAA79" s="13"/>
      <c r="AAB79" s="13"/>
      <c r="AAC79" s="13"/>
      <c r="AAD79" s="13"/>
      <c r="AAE79" s="13"/>
      <c r="AAF79" s="13"/>
      <c r="AAG79" s="13"/>
      <c r="AAH79" s="13"/>
      <c r="AAI79" s="13"/>
      <c r="AAJ79" s="13"/>
      <c r="AAK79" s="13"/>
      <c r="AAL79" s="13"/>
      <c r="AAM79" s="13"/>
      <c r="AAN79" s="13"/>
      <c r="AAO79" s="13"/>
      <c r="AAP79" s="13"/>
      <c r="AAQ79" s="13"/>
      <c r="AAR79" s="13"/>
      <c r="AAS79" s="13"/>
      <c r="AAT79" s="13"/>
      <c r="AAU79" s="13"/>
      <c r="AAV79" s="13"/>
      <c r="AAW79" s="13"/>
      <c r="AAX79" s="13"/>
      <c r="AAY79" s="13"/>
      <c r="AAZ79" s="13"/>
      <c r="ABA79" s="13"/>
      <c r="ABB79" s="13"/>
      <c r="ABC79" s="13"/>
      <c r="ABD79" s="13"/>
      <c r="ABE79" s="13"/>
      <c r="ABF79" s="13"/>
      <c r="ABG79" s="13"/>
      <c r="ABH79" s="13"/>
      <c r="ABI79" s="13"/>
      <c r="ABJ79" s="13"/>
      <c r="ABK79" s="13"/>
      <c r="ABL79" s="13"/>
      <c r="ABM79" s="13"/>
      <c r="ABN79" s="13"/>
      <c r="ABO79" s="13"/>
      <c r="ABP79" s="13"/>
      <c r="ABQ79" s="13"/>
      <c r="ABR79" s="13"/>
      <c r="ABS79" s="13"/>
      <c r="ABT79" s="13"/>
      <c r="ABU79" s="13"/>
      <c r="ABV79" s="13"/>
      <c r="ABW79" s="13"/>
      <c r="ABX79" s="13"/>
      <c r="ABY79" s="13"/>
      <c r="ABZ79" s="13"/>
      <c r="ACA79" s="13"/>
      <c r="ACB79" s="13"/>
      <c r="ACC79" s="13"/>
      <c r="ACD79" s="13"/>
      <c r="ACE79" s="13"/>
      <c r="ACF79" s="13"/>
      <c r="ACG79" s="13"/>
      <c r="ACH79" s="13"/>
      <c r="ACI79" s="13"/>
      <c r="ACJ79" s="13"/>
      <c r="ACK79" s="13"/>
      <c r="ACL79" s="13"/>
      <c r="ACM79" s="13"/>
      <c r="ACN79" s="13"/>
      <c r="ACO79" s="13"/>
      <c r="ACP79" s="13"/>
      <c r="ACQ79" s="13"/>
      <c r="ACR79" s="13"/>
      <c r="ACS79" s="13"/>
      <c r="ACT79" s="13"/>
      <c r="ACU79" s="13"/>
      <c r="ACV79" s="13"/>
      <c r="ACW79" s="13"/>
      <c r="ACX79" s="13"/>
      <c r="ACY79" s="13"/>
      <c r="ACZ79" s="13"/>
      <c r="ADA79" s="13"/>
      <c r="ADB79" s="13"/>
      <c r="ADC79" s="13"/>
      <c r="ADD79" s="13"/>
      <c r="ADE79" s="13"/>
      <c r="ADF79" s="13"/>
      <c r="ADG79" s="13"/>
      <c r="ADH79" s="13"/>
      <c r="ADI79" s="13"/>
      <c r="ADJ79" s="13"/>
      <c r="ADK79" s="13"/>
      <c r="ADL79" s="13"/>
      <c r="ADM79" s="13"/>
      <c r="ADN79" s="13"/>
      <c r="ADO79" s="13"/>
      <c r="ADP79" s="13"/>
      <c r="ADQ79" s="13"/>
      <c r="ADR79" s="13"/>
      <c r="ADS79" s="13"/>
      <c r="ADT79" s="13"/>
      <c r="ADU79" s="13"/>
      <c r="ADV79" s="13"/>
      <c r="ADW79" s="13"/>
      <c r="ADX79" s="13"/>
      <c r="ADY79" s="13"/>
      <c r="ADZ79" s="13"/>
      <c r="AEA79" s="13"/>
      <c r="AEB79" s="13"/>
      <c r="AEC79" s="13"/>
      <c r="AED79" s="13"/>
      <c r="AEE79" s="13"/>
      <c r="AEF79" s="13"/>
      <c r="AEG79" s="13"/>
      <c r="AEH79" s="13"/>
      <c r="AEI79" s="13"/>
      <c r="AEJ79" s="13"/>
      <c r="AEK79" s="13"/>
      <c r="AEL79" s="13"/>
      <c r="AEM79" s="13"/>
      <c r="AEN79" s="13"/>
      <c r="AEO79" s="13"/>
      <c r="AEP79" s="13"/>
      <c r="AEQ79" s="13"/>
      <c r="AER79" s="13"/>
      <c r="AES79" s="13"/>
      <c r="AET79" s="13"/>
      <c r="AEU79" s="13"/>
      <c r="AEV79" s="13"/>
      <c r="AEW79" s="13"/>
      <c r="AEX79" s="13"/>
      <c r="AEY79" s="13"/>
      <c r="AEZ79" s="13"/>
      <c r="AFA79" s="13"/>
      <c r="AFB79" s="13"/>
      <c r="AFC79" s="13"/>
      <c r="AFD79" s="13"/>
      <c r="AFE79" s="13"/>
      <c r="AFF79" s="13"/>
      <c r="AFG79" s="13"/>
      <c r="AFH79" s="13"/>
      <c r="AFI79" s="13"/>
      <c r="AFJ79" s="13"/>
      <c r="AFK79" s="13"/>
      <c r="AFL79" s="13"/>
      <c r="AFM79" s="13"/>
      <c r="AFN79" s="13"/>
      <c r="AFO79" s="13"/>
      <c r="AFP79" s="13"/>
      <c r="AFQ79" s="13"/>
      <c r="AFR79" s="13"/>
      <c r="AFS79" s="13"/>
      <c r="AFT79" s="13"/>
      <c r="AFU79" s="13"/>
      <c r="AFV79" s="13"/>
      <c r="AFW79" s="13"/>
      <c r="AFX79" s="13"/>
      <c r="AFY79" s="13"/>
      <c r="AFZ79" s="13"/>
      <c r="AGA79" s="13"/>
      <c r="AGB79" s="13"/>
      <c r="AGC79" s="13"/>
      <c r="AGD79" s="13"/>
      <c r="AGE79" s="13"/>
      <c r="AGF79" s="13"/>
      <c r="AGG79" s="13"/>
      <c r="AGH79" s="13"/>
      <c r="AGI79" s="13"/>
      <c r="AGJ79" s="13"/>
      <c r="AGK79" s="13"/>
      <c r="AGL79" s="13"/>
      <c r="AGM79" s="13"/>
      <c r="AGN79" s="13"/>
      <c r="AGO79" s="13"/>
      <c r="AGP79" s="13"/>
      <c r="AGQ79" s="13"/>
      <c r="AGR79" s="13"/>
      <c r="AGS79" s="13"/>
      <c r="AGT79" s="13"/>
      <c r="AGU79" s="13"/>
      <c r="AGV79" s="13"/>
      <c r="AGW79" s="13"/>
      <c r="AGX79" s="13"/>
      <c r="AGY79" s="13"/>
      <c r="AGZ79" s="13"/>
      <c r="AHA79" s="13"/>
      <c r="AHB79" s="13"/>
      <c r="AHC79" s="13"/>
      <c r="AHD79" s="13"/>
      <c r="AHE79" s="13"/>
      <c r="AHF79" s="13"/>
      <c r="AHG79" s="13"/>
      <c r="AHH79" s="13"/>
      <c r="AHI79" s="13"/>
      <c r="AHJ79" s="13"/>
      <c r="AHK79" s="13"/>
      <c r="AHL79" s="13"/>
      <c r="AHM79" s="13"/>
      <c r="AHN79" s="13"/>
      <c r="AHO79" s="13"/>
      <c r="AHP79" s="13"/>
      <c r="AHQ79" s="13"/>
      <c r="AHR79" s="13"/>
      <c r="AHS79" s="13"/>
      <c r="AHT79" s="13"/>
      <c r="AHU79" s="13"/>
      <c r="AHV79" s="13"/>
      <c r="AHW79" s="13"/>
      <c r="AHX79" s="13"/>
      <c r="AHY79" s="13"/>
      <c r="AHZ79" s="13"/>
      <c r="AIA79" s="13"/>
      <c r="AIB79" s="13"/>
      <c r="AIC79" s="13"/>
      <c r="AID79" s="13"/>
      <c r="AIE79" s="13"/>
      <c r="AIF79" s="13"/>
      <c r="AIG79" s="13"/>
      <c r="AIH79" s="13"/>
      <c r="AII79" s="13"/>
      <c r="AIJ79" s="13"/>
      <c r="AIK79" s="13"/>
      <c r="AIL79" s="13"/>
      <c r="AIM79" s="13"/>
      <c r="AIN79" s="13"/>
      <c r="AIO79" s="13"/>
      <c r="AIP79" s="13"/>
      <c r="AIQ79" s="13"/>
      <c r="AIR79" s="13"/>
      <c r="AIS79" s="13"/>
      <c r="AIT79" s="13"/>
      <c r="AIU79" s="13"/>
      <c r="AIV79" s="13"/>
      <c r="AIW79" s="13"/>
      <c r="AIX79" s="13"/>
      <c r="AIY79" s="13"/>
      <c r="AIZ79" s="13"/>
      <c r="AJA79" s="13"/>
      <c r="AJB79" s="13"/>
      <c r="AJC79" s="13"/>
      <c r="AJD79" s="13"/>
      <c r="AJE79" s="13"/>
      <c r="AJF79" s="13"/>
      <c r="AJG79" s="13"/>
      <c r="AJH79" s="13"/>
      <c r="AJI79" s="13"/>
      <c r="AJJ79" s="13"/>
      <c r="AJK79" s="13"/>
      <c r="AJL79" s="13"/>
      <c r="AJM79" s="13"/>
      <c r="AJN79" s="13"/>
      <c r="AJO79" s="13"/>
      <c r="AJP79" s="13"/>
      <c r="AJQ79" s="13"/>
      <c r="AJR79" s="13"/>
      <c r="AJS79" s="13"/>
      <c r="AJT79" s="13"/>
      <c r="AJU79" s="13"/>
      <c r="AJV79" s="13"/>
      <c r="AJW79" s="13"/>
      <c r="AJX79" s="13"/>
      <c r="AJY79" s="13"/>
      <c r="AJZ79" s="13"/>
      <c r="AKA79" s="13"/>
      <c r="AKB79" s="13"/>
      <c r="AKC79" s="13"/>
      <c r="AKD79" s="13"/>
      <c r="AKE79" s="13"/>
      <c r="AKF79" s="13"/>
      <c r="AKG79" s="13"/>
      <c r="AKH79" s="13"/>
      <c r="AKI79" s="13"/>
      <c r="AKJ79" s="13"/>
      <c r="AKK79" s="13"/>
      <c r="AKL79" s="13"/>
      <c r="AKM79" s="13"/>
      <c r="AKN79" s="13"/>
      <c r="AKO79" s="13"/>
      <c r="AKP79" s="13"/>
      <c r="AKQ79" s="13"/>
      <c r="AKR79" s="13"/>
      <c r="AKS79" s="13"/>
      <c r="AKT79" s="13"/>
      <c r="AKU79" s="13"/>
      <c r="AKV79" s="13"/>
      <c r="AKW79" s="13"/>
      <c r="AKX79" s="13"/>
      <c r="AKY79" s="13"/>
      <c r="AKZ79" s="13"/>
      <c r="ALA79" s="13"/>
      <c r="ALB79" s="13"/>
      <c r="ALC79" s="13"/>
      <c r="ALD79" s="13"/>
      <c r="ALE79" s="13"/>
      <c r="ALF79" s="13"/>
      <c r="ALG79" s="13"/>
      <c r="ALH79" s="13"/>
      <c r="ALI79" s="13"/>
      <c r="ALJ79" s="13"/>
      <c r="ALK79" s="13"/>
      <c r="ALL79" s="13"/>
      <c r="ALM79" s="13"/>
      <c r="ALN79" s="13"/>
      <c r="ALO79" s="13"/>
      <c r="ALP79" s="13"/>
      <c r="ALQ79" s="13"/>
      <c r="ALR79" s="13"/>
      <c r="ALS79" s="13"/>
      <c r="ALT79" s="13"/>
      <c r="ALU79" s="13"/>
      <c r="ALV79" s="13"/>
      <c r="ALW79" s="13"/>
      <c r="ALX79" s="13"/>
      <c r="ALY79" s="13"/>
      <c r="ALZ79" s="13"/>
      <c r="AMA79" s="13"/>
      <c r="AMB79" s="13"/>
      <c r="AMC79" s="13"/>
      <c r="AMD79" s="13"/>
      <c r="AME79" s="13"/>
      <c r="AMF79" s="13"/>
      <c r="AMG79" s="13"/>
      <c r="AMH79" s="13"/>
      <c r="AMI79" s="13"/>
      <c r="AMJ79" s="13"/>
      <c r="AMK79" s="13"/>
    </row>
    <row r="80" spans="1:1025">
      <c r="A80" s="48" t="s">
        <v>44</v>
      </c>
      <c r="B80" s="371" t="s">
        <v>94</v>
      </c>
      <c r="C80" s="371"/>
      <c r="D80" s="371"/>
      <c r="E80" s="371"/>
      <c r="F80" s="371"/>
      <c r="G80" s="371"/>
      <c r="H80" s="3"/>
    </row>
    <row r="81" spans="1:1025">
      <c r="A81" s="133"/>
      <c r="B81" s="372" t="s">
        <v>94</v>
      </c>
      <c r="C81" s="372"/>
      <c r="D81" s="372"/>
      <c r="E81" s="372"/>
      <c r="F81" s="372"/>
      <c r="G81" s="251" t="s">
        <v>18</v>
      </c>
      <c r="H81" s="3"/>
    </row>
    <row r="82" spans="1:1025" s="24" customFormat="1" ht="31.5" customHeight="1">
      <c r="A82" s="375" t="s">
        <v>8</v>
      </c>
      <c r="B82" s="285" t="s">
        <v>95</v>
      </c>
      <c r="C82" s="273" t="s">
        <v>96</v>
      </c>
      <c r="D82" s="273"/>
      <c r="E82" s="288">
        <v>7.1</v>
      </c>
      <c r="F82" s="289"/>
      <c r="G82" s="351">
        <f>IF(ROUND((E82*E84*E83)-(G43*E85),2)&lt;0,0,ROUND((E82*E84*E83)-(G43*E85),2))</f>
        <v>278.69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F82" s="23"/>
      <c r="KG82" s="23"/>
      <c r="KH82" s="23"/>
      <c r="KI82" s="23"/>
      <c r="KJ82" s="23"/>
      <c r="KK82" s="23"/>
      <c r="KL82" s="23"/>
      <c r="KM82" s="23"/>
      <c r="KN82" s="23"/>
      <c r="KO82" s="23"/>
      <c r="KP82" s="23"/>
      <c r="KQ82" s="23"/>
      <c r="KR82" s="23"/>
      <c r="KS82" s="23"/>
      <c r="KT82" s="23"/>
      <c r="KU82" s="23"/>
      <c r="KV82" s="23"/>
      <c r="KW82" s="23"/>
      <c r="KX82" s="23"/>
      <c r="KY82" s="23"/>
      <c r="KZ82" s="23"/>
      <c r="LA82" s="23"/>
      <c r="LB82" s="23"/>
      <c r="LC82" s="23"/>
      <c r="LD82" s="23"/>
      <c r="LE82" s="23"/>
      <c r="LF82" s="23"/>
      <c r="LG82" s="23"/>
      <c r="LH82" s="23"/>
      <c r="LI82" s="23"/>
      <c r="LJ82" s="23"/>
      <c r="LK82" s="23"/>
      <c r="LL82" s="23"/>
      <c r="LM82" s="23"/>
      <c r="LN82" s="23"/>
      <c r="LO82" s="23"/>
      <c r="LP82" s="23"/>
      <c r="LQ82" s="23"/>
      <c r="LR82" s="23"/>
      <c r="LS82" s="23"/>
      <c r="LT82" s="23"/>
      <c r="LU82" s="23"/>
      <c r="LV82" s="23"/>
      <c r="LW82" s="23"/>
      <c r="LX82" s="23"/>
      <c r="LY82" s="23"/>
      <c r="LZ82" s="23"/>
      <c r="MA82" s="23"/>
      <c r="MB82" s="23"/>
      <c r="MC82" s="23"/>
      <c r="MD82" s="23"/>
      <c r="ME82" s="23"/>
      <c r="MF82" s="23"/>
      <c r="MG82" s="23"/>
      <c r="MH82" s="23"/>
      <c r="MI82" s="23"/>
      <c r="MJ82" s="23"/>
      <c r="MK82" s="23"/>
      <c r="ML82" s="23"/>
      <c r="MM82" s="23"/>
      <c r="MN82" s="23"/>
      <c r="MO82" s="23"/>
      <c r="MP82" s="23"/>
      <c r="MQ82" s="23"/>
      <c r="MR82" s="23"/>
      <c r="MS82" s="23"/>
      <c r="MT82" s="23"/>
      <c r="MU82" s="23"/>
      <c r="MV82" s="23"/>
      <c r="MW82" s="23"/>
      <c r="MX82" s="23"/>
      <c r="MY82" s="23"/>
      <c r="MZ82" s="23"/>
      <c r="NA82" s="23"/>
      <c r="NB82" s="23"/>
      <c r="NC82" s="23"/>
      <c r="ND82" s="23"/>
      <c r="NE82" s="23"/>
      <c r="NF82" s="23"/>
      <c r="NG82" s="23"/>
      <c r="NH82" s="23"/>
      <c r="NI82" s="23"/>
      <c r="NJ82" s="23"/>
      <c r="NK82" s="23"/>
      <c r="NL82" s="23"/>
      <c r="NM82" s="23"/>
      <c r="NN82" s="23"/>
      <c r="NO82" s="23"/>
      <c r="NP82" s="23"/>
      <c r="NQ82" s="23"/>
      <c r="NR82" s="23"/>
      <c r="NS82" s="23"/>
      <c r="NT82" s="23"/>
      <c r="NU82" s="23"/>
      <c r="NV82" s="23"/>
      <c r="NW82" s="23"/>
      <c r="NX82" s="23"/>
      <c r="NY82" s="23"/>
      <c r="NZ82" s="23"/>
      <c r="OA82" s="23"/>
      <c r="OB82" s="23"/>
      <c r="OC82" s="23"/>
      <c r="OD82" s="23"/>
      <c r="OE82" s="23"/>
      <c r="OF82" s="23"/>
      <c r="OG82" s="23"/>
      <c r="OH82" s="23"/>
      <c r="OI82" s="23"/>
      <c r="OJ82" s="23"/>
      <c r="OK82" s="23"/>
      <c r="OL82" s="23"/>
      <c r="OM82" s="23"/>
      <c r="ON82" s="23"/>
      <c r="OO82" s="23"/>
      <c r="OP82" s="23"/>
      <c r="OQ82" s="23"/>
      <c r="OR82" s="23"/>
      <c r="OS82" s="23"/>
      <c r="OT82" s="23"/>
      <c r="OU82" s="23"/>
      <c r="OV82" s="23"/>
      <c r="OW82" s="23"/>
      <c r="OX82" s="23"/>
      <c r="OY82" s="23"/>
      <c r="OZ82" s="23"/>
      <c r="PA82" s="23"/>
      <c r="PB82" s="23"/>
      <c r="PC82" s="23"/>
      <c r="PD82" s="23"/>
      <c r="PE82" s="23"/>
      <c r="PF82" s="23"/>
      <c r="PG82" s="23"/>
      <c r="PH82" s="23"/>
      <c r="PI82" s="23"/>
      <c r="PJ82" s="23"/>
      <c r="PK82" s="23"/>
      <c r="PL82" s="23"/>
      <c r="PM82" s="23"/>
      <c r="PN82" s="23"/>
      <c r="PO82" s="23"/>
      <c r="PP82" s="23"/>
      <c r="PQ82" s="23"/>
      <c r="PR82" s="23"/>
      <c r="PS82" s="23"/>
      <c r="PT82" s="23"/>
      <c r="PU82" s="23"/>
      <c r="PV82" s="23"/>
      <c r="PW82" s="23"/>
      <c r="PX82" s="23"/>
      <c r="PY82" s="23"/>
      <c r="PZ82" s="23"/>
      <c r="QA82" s="23"/>
      <c r="QB82" s="23"/>
      <c r="QC82" s="23"/>
      <c r="QD82" s="23"/>
      <c r="QE82" s="23"/>
      <c r="QF82" s="23"/>
      <c r="QG82" s="23"/>
      <c r="QH82" s="23"/>
      <c r="QI82" s="23"/>
      <c r="QJ82" s="23"/>
      <c r="QK82" s="23"/>
      <c r="QL82" s="23"/>
      <c r="QM82" s="23"/>
      <c r="QN82" s="23"/>
      <c r="QO82" s="23"/>
      <c r="QP82" s="23"/>
      <c r="QQ82" s="23"/>
      <c r="QR82" s="23"/>
      <c r="QS82" s="23"/>
      <c r="QT82" s="23"/>
      <c r="QU82" s="23"/>
      <c r="QV82" s="23"/>
      <c r="QW82" s="23"/>
      <c r="QX82" s="23"/>
      <c r="QY82" s="23"/>
      <c r="QZ82" s="23"/>
      <c r="RA82" s="23"/>
      <c r="RB82" s="23"/>
      <c r="RC82" s="23"/>
      <c r="RD82" s="23"/>
      <c r="RE82" s="23"/>
      <c r="RF82" s="23"/>
      <c r="RG82" s="23"/>
      <c r="RH82" s="23"/>
      <c r="RI82" s="23"/>
      <c r="RJ82" s="23"/>
      <c r="RK82" s="23"/>
      <c r="RL82" s="23"/>
      <c r="RM82" s="23"/>
      <c r="RN82" s="23"/>
      <c r="RO82" s="23"/>
      <c r="RP82" s="23"/>
      <c r="RQ82" s="23"/>
      <c r="RR82" s="23"/>
      <c r="RS82" s="23"/>
      <c r="RT82" s="23"/>
      <c r="RU82" s="23"/>
      <c r="RV82" s="23"/>
      <c r="RW82" s="23"/>
      <c r="RX82" s="23"/>
      <c r="RY82" s="23"/>
      <c r="RZ82" s="23"/>
      <c r="SA82" s="23"/>
      <c r="SB82" s="23"/>
      <c r="SC82" s="23"/>
      <c r="SD82" s="23"/>
      <c r="SE82" s="23"/>
      <c r="SF82" s="23"/>
      <c r="SG82" s="23"/>
      <c r="SH82" s="23"/>
      <c r="SI82" s="23"/>
      <c r="SJ82" s="23"/>
      <c r="SK82" s="23"/>
      <c r="SL82" s="23"/>
      <c r="SM82" s="23"/>
      <c r="SN82" s="23"/>
      <c r="SO82" s="23"/>
      <c r="SP82" s="23"/>
      <c r="SQ82" s="23"/>
      <c r="SR82" s="23"/>
      <c r="SS82" s="23"/>
      <c r="ST82" s="23"/>
      <c r="SU82" s="23"/>
      <c r="SV82" s="23"/>
      <c r="SW82" s="23"/>
      <c r="SX82" s="23"/>
      <c r="SY82" s="23"/>
      <c r="SZ82" s="23"/>
      <c r="TA82" s="23"/>
      <c r="TB82" s="23"/>
      <c r="TC82" s="23"/>
      <c r="TD82" s="23"/>
      <c r="TE82" s="23"/>
      <c r="TF82" s="23"/>
      <c r="TG82" s="23"/>
      <c r="TH82" s="23"/>
      <c r="TI82" s="23"/>
      <c r="TJ82" s="23"/>
      <c r="TK82" s="23"/>
      <c r="TL82" s="23"/>
      <c r="TM82" s="23"/>
      <c r="TN82" s="23"/>
      <c r="TO82" s="23"/>
      <c r="TP82" s="23"/>
      <c r="TQ82" s="23"/>
      <c r="TR82" s="23"/>
      <c r="TS82" s="23"/>
      <c r="TT82" s="23"/>
      <c r="TU82" s="23"/>
      <c r="TV82" s="23"/>
      <c r="TW82" s="23"/>
      <c r="TX82" s="23"/>
      <c r="TY82" s="23"/>
      <c r="TZ82" s="23"/>
      <c r="UA82" s="23"/>
      <c r="UB82" s="23"/>
      <c r="UC82" s="23"/>
      <c r="UD82" s="23"/>
      <c r="UE82" s="23"/>
      <c r="UF82" s="23"/>
      <c r="UG82" s="23"/>
      <c r="UH82" s="23"/>
      <c r="UI82" s="23"/>
      <c r="UJ82" s="23"/>
      <c r="UK82" s="23"/>
      <c r="UL82" s="23"/>
      <c r="UM82" s="23"/>
      <c r="UN82" s="23"/>
      <c r="UO82" s="23"/>
      <c r="UP82" s="23"/>
      <c r="UQ82" s="23"/>
      <c r="UR82" s="23"/>
      <c r="US82" s="23"/>
      <c r="UT82" s="23"/>
      <c r="UU82" s="23"/>
      <c r="UV82" s="23"/>
      <c r="UW82" s="23"/>
      <c r="UX82" s="23"/>
      <c r="UY82" s="23"/>
      <c r="UZ82" s="23"/>
      <c r="VA82" s="23"/>
      <c r="VB82" s="23"/>
      <c r="VC82" s="23"/>
      <c r="VD82" s="23"/>
      <c r="VE82" s="23"/>
      <c r="VF82" s="23"/>
      <c r="VG82" s="23"/>
      <c r="VH82" s="23"/>
      <c r="VI82" s="23"/>
      <c r="VJ82" s="23"/>
      <c r="VK82" s="23"/>
      <c r="VL82" s="23"/>
      <c r="VM82" s="23"/>
      <c r="VN82" s="23"/>
      <c r="VO82" s="23"/>
      <c r="VP82" s="23"/>
      <c r="VQ82" s="23"/>
      <c r="VR82" s="23"/>
      <c r="VS82" s="23"/>
      <c r="VT82" s="23"/>
      <c r="VU82" s="23"/>
      <c r="VV82" s="23"/>
      <c r="VW82" s="23"/>
      <c r="VX82" s="23"/>
      <c r="VY82" s="23"/>
      <c r="VZ82" s="23"/>
      <c r="WA82" s="23"/>
      <c r="WB82" s="23"/>
      <c r="WC82" s="23"/>
      <c r="WD82" s="23"/>
      <c r="WE82" s="23"/>
      <c r="WF82" s="23"/>
      <c r="WG82" s="23"/>
      <c r="WH82" s="23"/>
      <c r="WI82" s="23"/>
      <c r="WJ82" s="23"/>
      <c r="WK82" s="23"/>
      <c r="WL82" s="23"/>
      <c r="WM82" s="23"/>
      <c r="WN82" s="23"/>
      <c r="WO82" s="23"/>
      <c r="WP82" s="23"/>
      <c r="WQ82" s="23"/>
      <c r="WR82" s="23"/>
      <c r="WS82" s="23"/>
      <c r="WT82" s="23"/>
      <c r="WU82" s="23"/>
      <c r="WV82" s="23"/>
      <c r="WW82" s="23"/>
      <c r="WX82" s="23"/>
      <c r="WY82" s="23"/>
      <c r="WZ82" s="23"/>
      <c r="XA82" s="23"/>
      <c r="XB82" s="23"/>
      <c r="XC82" s="23"/>
      <c r="XD82" s="23"/>
      <c r="XE82" s="23"/>
      <c r="XF82" s="23"/>
      <c r="XG82" s="23"/>
      <c r="XH82" s="23"/>
      <c r="XI82" s="23"/>
      <c r="XJ82" s="23"/>
      <c r="XK82" s="23"/>
      <c r="XL82" s="23"/>
      <c r="XM82" s="23"/>
      <c r="XN82" s="23"/>
      <c r="XO82" s="23"/>
      <c r="XP82" s="23"/>
      <c r="XQ82" s="23"/>
      <c r="XR82" s="23"/>
      <c r="XS82" s="23"/>
      <c r="XT82" s="23"/>
      <c r="XU82" s="23"/>
      <c r="XV82" s="23"/>
      <c r="XW82" s="23"/>
      <c r="XX82" s="23"/>
      <c r="XY82" s="23"/>
      <c r="XZ82" s="23"/>
      <c r="YA82" s="23"/>
      <c r="YB82" s="23"/>
      <c r="YC82" s="23"/>
      <c r="YD82" s="23"/>
      <c r="YE82" s="23"/>
      <c r="YF82" s="23"/>
      <c r="YG82" s="23"/>
      <c r="YH82" s="23"/>
      <c r="YI82" s="23"/>
      <c r="YJ82" s="23"/>
      <c r="YK82" s="23"/>
      <c r="YL82" s="23"/>
      <c r="YM82" s="23"/>
      <c r="YN82" s="23"/>
      <c r="YO82" s="23"/>
      <c r="YP82" s="23"/>
      <c r="YQ82" s="23"/>
      <c r="YR82" s="23"/>
      <c r="YS82" s="23"/>
      <c r="YT82" s="23"/>
      <c r="YU82" s="23"/>
      <c r="YV82" s="23"/>
      <c r="YW82" s="23"/>
      <c r="YX82" s="23"/>
      <c r="YY82" s="23"/>
      <c r="YZ82" s="23"/>
      <c r="ZA82" s="23"/>
      <c r="ZB82" s="23"/>
      <c r="ZC82" s="23"/>
      <c r="ZD82" s="23"/>
      <c r="ZE82" s="23"/>
      <c r="ZF82" s="23"/>
      <c r="ZG82" s="23"/>
      <c r="ZH82" s="23"/>
      <c r="ZI82" s="23"/>
      <c r="ZJ82" s="23"/>
      <c r="ZK82" s="23"/>
      <c r="ZL82" s="23"/>
      <c r="ZM82" s="23"/>
      <c r="ZN82" s="23"/>
      <c r="ZO82" s="23"/>
      <c r="ZP82" s="23"/>
      <c r="ZQ82" s="23"/>
      <c r="ZR82" s="23"/>
      <c r="ZS82" s="23"/>
      <c r="ZT82" s="23"/>
      <c r="ZU82" s="23"/>
      <c r="ZV82" s="23"/>
      <c r="ZW82" s="23"/>
      <c r="ZX82" s="23"/>
      <c r="ZY82" s="23"/>
      <c r="ZZ82" s="23"/>
      <c r="AAA82" s="23"/>
      <c r="AAB82" s="23"/>
      <c r="AAC82" s="23"/>
      <c r="AAD82" s="23"/>
      <c r="AAE82" s="23"/>
      <c r="AAF82" s="23"/>
      <c r="AAG82" s="23"/>
      <c r="AAH82" s="23"/>
      <c r="AAI82" s="23"/>
      <c r="AAJ82" s="23"/>
      <c r="AAK82" s="23"/>
      <c r="AAL82" s="23"/>
      <c r="AAM82" s="23"/>
      <c r="AAN82" s="23"/>
      <c r="AAO82" s="23"/>
      <c r="AAP82" s="23"/>
      <c r="AAQ82" s="23"/>
      <c r="AAR82" s="23"/>
      <c r="AAS82" s="23"/>
      <c r="AAT82" s="23"/>
      <c r="AAU82" s="23"/>
      <c r="AAV82" s="23"/>
      <c r="AAW82" s="23"/>
      <c r="AAX82" s="23"/>
      <c r="AAY82" s="23"/>
      <c r="AAZ82" s="23"/>
      <c r="ABA82" s="23"/>
      <c r="ABB82" s="23"/>
      <c r="ABC82" s="23"/>
      <c r="ABD82" s="23"/>
      <c r="ABE82" s="23"/>
      <c r="ABF82" s="23"/>
      <c r="ABG82" s="23"/>
      <c r="ABH82" s="23"/>
      <c r="ABI82" s="23"/>
      <c r="ABJ82" s="23"/>
      <c r="ABK82" s="23"/>
      <c r="ABL82" s="23"/>
      <c r="ABM82" s="23"/>
      <c r="ABN82" s="23"/>
      <c r="ABO82" s="23"/>
      <c r="ABP82" s="23"/>
      <c r="ABQ82" s="23"/>
      <c r="ABR82" s="23"/>
      <c r="ABS82" s="23"/>
      <c r="ABT82" s="23"/>
      <c r="ABU82" s="23"/>
      <c r="ABV82" s="23"/>
      <c r="ABW82" s="23"/>
      <c r="ABX82" s="23"/>
      <c r="ABY82" s="23"/>
      <c r="ABZ82" s="23"/>
      <c r="ACA82" s="23"/>
      <c r="ACB82" s="23"/>
      <c r="ACC82" s="23"/>
      <c r="ACD82" s="23"/>
      <c r="ACE82" s="23"/>
      <c r="ACF82" s="23"/>
      <c r="ACG82" s="23"/>
      <c r="ACH82" s="23"/>
      <c r="ACI82" s="23"/>
      <c r="ACJ82" s="23"/>
      <c r="ACK82" s="23"/>
      <c r="ACL82" s="23"/>
      <c r="ACM82" s="23"/>
      <c r="ACN82" s="23"/>
      <c r="ACO82" s="23"/>
      <c r="ACP82" s="23"/>
      <c r="ACQ82" s="23"/>
      <c r="ACR82" s="23"/>
      <c r="ACS82" s="23"/>
      <c r="ACT82" s="23"/>
      <c r="ACU82" s="23"/>
      <c r="ACV82" s="23"/>
      <c r="ACW82" s="23"/>
      <c r="ACX82" s="23"/>
      <c r="ACY82" s="23"/>
      <c r="ACZ82" s="23"/>
      <c r="ADA82" s="23"/>
      <c r="ADB82" s="23"/>
      <c r="ADC82" s="23"/>
      <c r="ADD82" s="23"/>
      <c r="ADE82" s="23"/>
      <c r="ADF82" s="23"/>
      <c r="ADG82" s="23"/>
      <c r="ADH82" s="23"/>
      <c r="ADI82" s="23"/>
      <c r="ADJ82" s="23"/>
      <c r="ADK82" s="23"/>
      <c r="ADL82" s="23"/>
      <c r="ADM82" s="23"/>
      <c r="ADN82" s="23"/>
      <c r="ADO82" s="23"/>
      <c r="ADP82" s="23"/>
      <c r="ADQ82" s="23"/>
      <c r="ADR82" s="23"/>
      <c r="ADS82" s="23"/>
      <c r="ADT82" s="23"/>
      <c r="ADU82" s="23"/>
      <c r="ADV82" s="23"/>
      <c r="ADW82" s="23"/>
      <c r="ADX82" s="23"/>
      <c r="ADY82" s="23"/>
      <c r="ADZ82" s="23"/>
      <c r="AEA82" s="23"/>
      <c r="AEB82" s="23"/>
      <c r="AEC82" s="23"/>
      <c r="AED82" s="23"/>
      <c r="AEE82" s="23"/>
      <c r="AEF82" s="23"/>
      <c r="AEG82" s="23"/>
      <c r="AEH82" s="23"/>
      <c r="AEI82" s="23"/>
      <c r="AEJ82" s="23"/>
      <c r="AEK82" s="23"/>
      <c r="AEL82" s="23"/>
      <c r="AEM82" s="23"/>
      <c r="AEN82" s="23"/>
      <c r="AEO82" s="23"/>
      <c r="AEP82" s="23"/>
      <c r="AEQ82" s="23"/>
      <c r="AER82" s="23"/>
      <c r="AES82" s="23"/>
      <c r="AET82" s="23"/>
      <c r="AEU82" s="23"/>
      <c r="AEV82" s="23"/>
      <c r="AEW82" s="23"/>
      <c r="AEX82" s="23"/>
      <c r="AEY82" s="23"/>
      <c r="AEZ82" s="23"/>
      <c r="AFA82" s="23"/>
      <c r="AFB82" s="23"/>
      <c r="AFC82" s="23"/>
      <c r="AFD82" s="23"/>
      <c r="AFE82" s="23"/>
      <c r="AFF82" s="23"/>
      <c r="AFG82" s="23"/>
      <c r="AFH82" s="23"/>
      <c r="AFI82" s="23"/>
      <c r="AFJ82" s="23"/>
      <c r="AFK82" s="23"/>
      <c r="AFL82" s="23"/>
      <c r="AFM82" s="23"/>
      <c r="AFN82" s="23"/>
      <c r="AFO82" s="23"/>
      <c r="AFP82" s="23"/>
      <c r="AFQ82" s="23"/>
      <c r="AFR82" s="23"/>
      <c r="AFS82" s="23"/>
      <c r="AFT82" s="23"/>
      <c r="AFU82" s="23"/>
      <c r="AFV82" s="23"/>
      <c r="AFW82" s="23"/>
      <c r="AFX82" s="23"/>
      <c r="AFY82" s="23"/>
      <c r="AFZ82" s="23"/>
      <c r="AGA82" s="23"/>
      <c r="AGB82" s="23"/>
      <c r="AGC82" s="23"/>
      <c r="AGD82" s="23"/>
      <c r="AGE82" s="23"/>
      <c r="AGF82" s="23"/>
      <c r="AGG82" s="23"/>
      <c r="AGH82" s="23"/>
      <c r="AGI82" s="23"/>
      <c r="AGJ82" s="23"/>
      <c r="AGK82" s="23"/>
      <c r="AGL82" s="23"/>
      <c r="AGM82" s="23"/>
      <c r="AGN82" s="23"/>
      <c r="AGO82" s="23"/>
      <c r="AGP82" s="23"/>
      <c r="AGQ82" s="23"/>
      <c r="AGR82" s="23"/>
      <c r="AGS82" s="23"/>
      <c r="AGT82" s="23"/>
      <c r="AGU82" s="23"/>
      <c r="AGV82" s="23"/>
      <c r="AGW82" s="23"/>
      <c r="AGX82" s="23"/>
      <c r="AGY82" s="23"/>
      <c r="AGZ82" s="23"/>
      <c r="AHA82" s="23"/>
      <c r="AHB82" s="23"/>
      <c r="AHC82" s="23"/>
      <c r="AHD82" s="23"/>
      <c r="AHE82" s="23"/>
      <c r="AHF82" s="23"/>
      <c r="AHG82" s="23"/>
      <c r="AHH82" s="23"/>
      <c r="AHI82" s="23"/>
      <c r="AHJ82" s="23"/>
      <c r="AHK82" s="23"/>
      <c r="AHL82" s="23"/>
      <c r="AHM82" s="23"/>
      <c r="AHN82" s="23"/>
      <c r="AHO82" s="23"/>
      <c r="AHP82" s="23"/>
      <c r="AHQ82" s="23"/>
      <c r="AHR82" s="23"/>
      <c r="AHS82" s="23"/>
      <c r="AHT82" s="23"/>
      <c r="AHU82" s="23"/>
      <c r="AHV82" s="23"/>
      <c r="AHW82" s="23"/>
      <c r="AHX82" s="23"/>
      <c r="AHY82" s="23"/>
      <c r="AHZ82" s="23"/>
      <c r="AIA82" s="23"/>
      <c r="AIB82" s="23"/>
      <c r="AIC82" s="23"/>
      <c r="AID82" s="23"/>
      <c r="AIE82" s="23"/>
      <c r="AIF82" s="23"/>
      <c r="AIG82" s="23"/>
      <c r="AIH82" s="23"/>
      <c r="AII82" s="23"/>
      <c r="AIJ82" s="23"/>
      <c r="AIK82" s="23"/>
      <c r="AIL82" s="23"/>
      <c r="AIM82" s="23"/>
      <c r="AIN82" s="23"/>
      <c r="AIO82" s="23"/>
      <c r="AIP82" s="23"/>
      <c r="AIQ82" s="23"/>
      <c r="AIR82" s="23"/>
      <c r="AIS82" s="23"/>
      <c r="AIT82" s="23"/>
      <c r="AIU82" s="23"/>
      <c r="AIV82" s="23"/>
      <c r="AIW82" s="23"/>
      <c r="AIX82" s="23"/>
      <c r="AIY82" s="23"/>
      <c r="AIZ82" s="23"/>
      <c r="AJA82" s="23"/>
      <c r="AJB82" s="23"/>
      <c r="AJC82" s="23"/>
      <c r="AJD82" s="23"/>
      <c r="AJE82" s="23"/>
      <c r="AJF82" s="23"/>
      <c r="AJG82" s="23"/>
      <c r="AJH82" s="23"/>
      <c r="AJI82" s="23"/>
      <c r="AJJ82" s="23"/>
      <c r="AJK82" s="23"/>
      <c r="AJL82" s="23"/>
      <c r="AJM82" s="23"/>
      <c r="AJN82" s="23"/>
      <c r="AJO82" s="23"/>
      <c r="AJP82" s="23"/>
      <c r="AJQ82" s="23"/>
      <c r="AJR82" s="23"/>
      <c r="AJS82" s="23"/>
      <c r="AJT82" s="23"/>
      <c r="AJU82" s="23"/>
      <c r="AJV82" s="23"/>
      <c r="AJW82" s="23"/>
      <c r="AJX82" s="23"/>
      <c r="AJY82" s="23"/>
      <c r="AJZ82" s="23"/>
      <c r="AKA82" s="23"/>
      <c r="AKB82" s="23"/>
      <c r="AKC82" s="23"/>
      <c r="AKD82" s="23"/>
      <c r="AKE82" s="23"/>
      <c r="AKF82" s="23"/>
      <c r="AKG82" s="23"/>
      <c r="AKH82" s="23"/>
      <c r="AKI82" s="23"/>
      <c r="AKJ82" s="23"/>
      <c r="AKK82" s="23"/>
      <c r="AKL82" s="23"/>
      <c r="AKM82" s="23"/>
      <c r="AKN82" s="23"/>
      <c r="AKO82" s="23"/>
      <c r="AKP82" s="23"/>
      <c r="AKQ82" s="23"/>
      <c r="AKR82" s="23"/>
      <c r="AKS82" s="23"/>
      <c r="AKT82" s="23"/>
      <c r="AKU82" s="23"/>
      <c r="AKV82" s="23"/>
      <c r="AKW82" s="23"/>
      <c r="AKX82" s="23"/>
      <c r="AKY82" s="23"/>
      <c r="AKZ82" s="23"/>
      <c r="ALA82" s="23"/>
      <c r="ALB82" s="23"/>
      <c r="ALC82" s="23"/>
      <c r="ALD82" s="23"/>
      <c r="ALE82" s="23"/>
      <c r="ALF82" s="23"/>
      <c r="ALG82" s="23"/>
      <c r="ALH82" s="23"/>
      <c r="ALI82" s="23"/>
      <c r="ALJ82" s="23"/>
      <c r="ALK82" s="23"/>
      <c r="ALL82" s="23"/>
      <c r="ALM82" s="23"/>
      <c r="ALN82" s="23"/>
      <c r="ALO82" s="23"/>
      <c r="ALP82" s="23"/>
      <c r="ALQ82" s="23"/>
      <c r="ALR82" s="23"/>
      <c r="ALS82" s="23"/>
      <c r="ALT82" s="23"/>
      <c r="ALU82" s="23"/>
      <c r="ALV82" s="23"/>
      <c r="ALW82" s="23"/>
      <c r="ALX82" s="23"/>
      <c r="ALY82" s="23"/>
      <c r="ALZ82" s="23"/>
      <c r="AMA82" s="23"/>
      <c r="AMB82" s="23"/>
      <c r="AMC82" s="23"/>
      <c r="AMD82" s="23"/>
      <c r="AME82" s="23"/>
      <c r="AMF82" s="23"/>
      <c r="AMG82" s="23"/>
      <c r="AMH82" s="23"/>
      <c r="AMI82" s="23"/>
      <c r="AMJ82" s="23"/>
      <c r="AMK82" s="23"/>
    </row>
    <row r="83" spans="1:1025" s="24" customFormat="1" ht="23.25" customHeight="1">
      <c r="A83" s="375"/>
      <c r="B83" s="285"/>
      <c r="C83" s="273" t="s">
        <v>97</v>
      </c>
      <c r="D83" s="273"/>
      <c r="E83" s="290">
        <v>2</v>
      </c>
      <c r="F83" s="291"/>
      <c r="G83" s="351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  <c r="KH83" s="23"/>
      <c r="KI83" s="23"/>
      <c r="KJ83" s="23"/>
      <c r="KK83" s="23"/>
      <c r="KL83" s="23"/>
      <c r="KM83" s="23"/>
      <c r="KN83" s="23"/>
      <c r="KO83" s="23"/>
      <c r="KP83" s="23"/>
      <c r="KQ83" s="23"/>
      <c r="KR83" s="23"/>
      <c r="KS83" s="23"/>
      <c r="KT83" s="23"/>
      <c r="KU83" s="23"/>
      <c r="KV83" s="23"/>
      <c r="KW83" s="23"/>
      <c r="KX83" s="23"/>
      <c r="KY83" s="23"/>
      <c r="KZ83" s="23"/>
      <c r="LA83" s="23"/>
      <c r="LB83" s="23"/>
      <c r="LC83" s="23"/>
      <c r="LD83" s="23"/>
      <c r="LE83" s="23"/>
      <c r="LF83" s="23"/>
      <c r="LG83" s="23"/>
      <c r="LH83" s="23"/>
      <c r="LI83" s="23"/>
      <c r="LJ83" s="23"/>
      <c r="LK83" s="23"/>
      <c r="LL83" s="23"/>
      <c r="LM83" s="23"/>
      <c r="LN83" s="23"/>
      <c r="LO83" s="23"/>
      <c r="LP83" s="23"/>
      <c r="LQ83" s="23"/>
      <c r="LR83" s="23"/>
      <c r="LS83" s="23"/>
      <c r="LT83" s="23"/>
      <c r="LU83" s="23"/>
      <c r="LV83" s="23"/>
      <c r="LW83" s="23"/>
      <c r="LX83" s="23"/>
      <c r="LY83" s="23"/>
      <c r="LZ83" s="23"/>
      <c r="MA83" s="23"/>
      <c r="MB83" s="23"/>
      <c r="MC83" s="23"/>
      <c r="MD83" s="23"/>
      <c r="ME83" s="23"/>
      <c r="MF83" s="23"/>
      <c r="MG83" s="23"/>
      <c r="MH83" s="23"/>
      <c r="MI83" s="23"/>
      <c r="MJ83" s="23"/>
      <c r="MK83" s="23"/>
      <c r="ML83" s="23"/>
      <c r="MM83" s="23"/>
      <c r="MN83" s="23"/>
      <c r="MO83" s="23"/>
      <c r="MP83" s="23"/>
      <c r="MQ83" s="23"/>
      <c r="MR83" s="23"/>
      <c r="MS83" s="23"/>
      <c r="MT83" s="23"/>
      <c r="MU83" s="23"/>
      <c r="MV83" s="23"/>
      <c r="MW83" s="23"/>
      <c r="MX83" s="23"/>
      <c r="MY83" s="23"/>
      <c r="MZ83" s="23"/>
      <c r="NA83" s="23"/>
      <c r="NB83" s="23"/>
      <c r="NC83" s="23"/>
      <c r="ND83" s="23"/>
      <c r="NE83" s="23"/>
      <c r="NF83" s="23"/>
      <c r="NG83" s="23"/>
      <c r="NH83" s="23"/>
      <c r="NI83" s="23"/>
      <c r="NJ83" s="23"/>
      <c r="NK83" s="23"/>
      <c r="NL83" s="23"/>
      <c r="NM83" s="23"/>
      <c r="NN83" s="23"/>
      <c r="NO83" s="23"/>
      <c r="NP83" s="23"/>
      <c r="NQ83" s="23"/>
      <c r="NR83" s="23"/>
      <c r="NS83" s="23"/>
      <c r="NT83" s="23"/>
      <c r="NU83" s="23"/>
      <c r="NV83" s="23"/>
      <c r="NW83" s="23"/>
      <c r="NX83" s="23"/>
      <c r="NY83" s="23"/>
      <c r="NZ83" s="23"/>
      <c r="OA83" s="23"/>
      <c r="OB83" s="23"/>
      <c r="OC83" s="23"/>
      <c r="OD83" s="23"/>
      <c r="OE83" s="23"/>
      <c r="OF83" s="23"/>
      <c r="OG83" s="23"/>
      <c r="OH83" s="23"/>
      <c r="OI83" s="23"/>
      <c r="OJ83" s="23"/>
      <c r="OK83" s="23"/>
      <c r="OL83" s="23"/>
      <c r="OM83" s="23"/>
      <c r="ON83" s="23"/>
      <c r="OO83" s="23"/>
      <c r="OP83" s="23"/>
      <c r="OQ83" s="23"/>
      <c r="OR83" s="23"/>
      <c r="OS83" s="23"/>
      <c r="OT83" s="23"/>
      <c r="OU83" s="23"/>
      <c r="OV83" s="23"/>
      <c r="OW83" s="23"/>
      <c r="OX83" s="23"/>
      <c r="OY83" s="23"/>
      <c r="OZ83" s="23"/>
      <c r="PA83" s="23"/>
      <c r="PB83" s="23"/>
      <c r="PC83" s="23"/>
      <c r="PD83" s="23"/>
      <c r="PE83" s="23"/>
      <c r="PF83" s="23"/>
      <c r="PG83" s="23"/>
      <c r="PH83" s="23"/>
      <c r="PI83" s="23"/>
      <c r="PJ83" s="23"/>
      <c r="PK83" s="23"/>
      <c r="PL83" s="23"/>
      <c r="PM83" s="23"/>
      <c r="PN83" s="23"/>
      <c r="PO83" s="23"/>
      <c r="PP83" s="23"/>
      <c r="PQ83" s="23"/>
      <c r="PR83" s="23"/>
      <c r="PS83" s="23"/>
      <c r="PT83" s="23"/>
      <c r="PU83" s="23"/>
      <c r="PV83" s="23"/>
      <c r="PW83" s="23"/>
      <c r="PX83" s="23"/>
      <c r="PY83" s="23"/>
      <c r="PZ83" s="23"/>
      <c r="QA83" s="23"/>
      <c r="QB83" s="23"/>
      <c r="QC83" s="23"/>
      <c r="QD83" s="23"/>
      <c r="QE83" s="23"/>
      <c r="QF83" s="23"/>
      <c r="QG83" s="23"/>
      <c r="QH83" s="23"/>
      <c r="QI83" s="23"/>
      <c r="QJ83" s="23"/>
      <c r="QK83" s="23"/>
      <c r="QL83" s="23"/>
      <c r="QM83" s="23"/>
      <c r="QN83" s="23"/>
      <c r="QO83" s="23"/>
      <c r="QP83" s="23"/>
      <c r="QQ83" s="23"/>
      <c r="QR83" s="23"/>
      <c r="QS83" s="23"/>
      <c r="QT83" s="23"/>
      <c r="QU83" s="23"/>
      <c r="QV83" s="23"/>
      <c r="QW83" s="23"/>
      <c r="QX83" s="23"/>
      <c r="QY83" s="23"/>
      <c r="QZ83" s="23"/>
      <c r="RA83" s="23"/>
      <c r="RB83" s="23"/>
      <c r="RC83" s="23"/>
      <c r="RD83" s="23"/>
      <c r="RE83" s="23"/>
      <c r="RF83" s="23"/>
      <c r="RG83" s="23"/>
      <c r="RH83" s="23"/>
      <c r="RI83" s="23"/>
      <c r="RJ83" s="23"/>
      <c r="RK83" s="23"/>
      <c r="RL83" s="23"/>
      <c r="RM83" s="23"/>
      <c r="RN83" s="23"/>
      <c r="RO83" s="23"/>
      <c r="RP83" s="23"/>
      <c r="RQ83" s="23"/>
      <c r="RR83" s="23"/>
      <c r="RS83" s="23"/>
      <c r="RT83" s="23"/>
      <c r="RU83" s="23"/>
      <c r="RV83" s="23"/>
      <c r="RW83" s="23"/>
      <c r="RX83" s="23"/>
      <c r="RY83" s="23"/>
      <c r="RZ83" s="23"/>
      <c r="SA83" s="23"/>
      <c r="SB83" s="23"/>
      <c r="SC83" s="23"/>
      <c r="SD83" s="23"/>
      <c r="SE83" s="23"/>
      <c r="SF83" s="23"/>
      <c r="SG83" s="23"/>
      <c r="SH83" s="23"/>
      <c r="SI83" s="23"/>
      <c r="SJ83" s="23"/>
      <c r="SK83" s="23"/>
      <c r="SL83" s="23"/>
      <c r="SM83" s="23"/>
      <c r="SN83" s="23"/>
      <c r="SO83" s="23"/>
      <c r="SP83" s="23"/>
      <c r="SQ83" s="23"/>
      <c r="SR83" s="23"/>
      <c r="SS83" s="23"/>
      <c r="ST83" s="23"/>
      <c r="SU83" s="23"/>
      <c r="SV83" s="23"/>
      <c r="SW83" s="23"/>
      <c r="SX83" s="23"/>
      <c r="SY83" s="23"/>
      <c r="SZ83" s="23"/>
      <c r="TA83" s="23"/>
      <c r="TB83" s="23"/>
      <c r="TC83" s="23"/>
      <c r="TD83" s="23"/>
      <c r="TE83" s="23"/>
      <c r="TF83" s="23"/>
      <c r="TG83" s="23"/>
      <c r="TH83" s="23"/>
      <c r="TI83" s="23"/>
      <c r="TJ83" s="23"/>
      <c r="TK83" s="23"/>
      <c r="TL83" s="23"/>
      <c r="TM83" s="23"/>
      <c r="TN83" s="23"/>
      <c r="TO83" s="23"/>
      <c r="TP83" s="23"/>
      <c r="TQ83" s="23"/>
      <c r="TR83" s="23"/>
      <c r="TS83" s="23"/>
      <c r="TT83" s="23"/>
      <c r="TU83" s="23"/>
      <c r="TV83" s="23"/>
      <c r="TW83" s="23"/>
      <c r="TX83" s="23"/>
      <c r="TY83" s="23"/>
      <c r="TZ83" s="23"/>
      <c r="UA83" s="23"/>
      <c r="UB83" s="23"/>
      <c r="UC83" s="23"/>
      <c r="UD83" s="23"/>
      <c r="UE83" s="23"/>
      <c r="UF83" s="23"/>
      <c r="UG83" s="23"/>
      <c r="UH83" s="23"/>
      <c r="UI83" s="23"/>
      <c r="UJ83" s="23"/>
      <c r="UK83" s="23"/>
      <c r="UL83" s="23"/>
      <c r="UM83" s="23"/>
      <c r="UN83" s="23"/>
      <c r="UO83" s="23"/>
      <c r="UP83" s="23"/>
      <c r="UQ83" s="23"/>
      <c r="UR83" s="23"/>
      <c r="US83" s="23"/>
      <c r="UT83" s="23"/>
      <c r="UU83" s="23"/>
      <c r="UV83" s="23"/>
      <c r="UW83" s="23"/>
      <c r="UX83" s="23"/>
      <c r="UY83" s="23"/>
      <c r="UZ83" s="23"/>
      <c r="VA83" s="23"/>
      <c r="VB83" s="23"/>
      <c r="VC83" s="23"/>
      <c r="VD83" s="23"/>
      <c r="VE83" s="23"/>
      <c r="VF83" s="23"/>
      <c r="VG83" s="23"/>
      <c r="VH83" s="23"/>
      <c r="VI83" s="23"/>
      <c r="VJ83" s="23"/>
      <c r="VK83" s="23"/>
      <c r="VL83" s="23"/>
      <c r="VM83" s="23"/>
      <c r="VN83" s="23"/>
      <c r="VO83" s="23"/>
      <c r="VP83" s="23"/>
      <c r="VQ83" s="23"/>
      <c r="VR83" s="23"/>
      <c r="VS83" s="23"/>
      <c r="VT83" s="23"/>
      <c r="VU83" s="23"/>
      <c r="VV83" s="23"/>
      <c r="VW83" s="23"/>
      <c r="VX83" s="23"/>
      <c r="VY83" s="23"/>
      <c r="VZ83" s="23"/>
      <c r="WA83" s="23"/>
      <c r="WB83" s="23"/>
      <c r="WC83" s="23"/>
      <c r="WD83" s="23"/>
      <c r="WE83" s="23"/>
      <c r="WF83" s="23"/>
      <c r="WG83" s="23"/>
      <c r="WH83" s="23"/>
      <c r="WI83" s="23"/>
      <c r="WJ83" s="23"/>
      <c r="WK83" s="23"/>
      <c r="WL83" s="23"/>
      <c r="WM83" s="23"/>
      <c r="WN83" s="23"/>
      <c r="WO83" s="23"/>
      <c r="WP83" s="23"/>
      <c r="WQ83" s="23"/>
      <c r="WR83" s="23"/>
      <c r="WS83" s="23"/>
      <c r="WT83" s="23"/>
      <c r="WU83" s="23"/>
      <c r="WV83" s="23"/>
      <c r="WW83" s="23"/>
      <c r="WX83" s="23"/>
      <c r="WY83" s="23"/>
      <c r="WZ83" s="23"/>
      <c r="XA83" s="23"/>
      <c r="XB83" s="23"/>
      <c r="XC83" s="23"/>
      <c r="XD83" s="23"/>
      <c r="XE83" s="23"/>
      <c r="XF83" s="23"/>
      <c r="XG83" s="23"/>
      <c r="XH83" s="23"/>
      <c r="XI83" s="23"/>
      <c r="XJ83" s="23"/>
      <c r="XK83" s="23"/>
      <c r="XL83" s="23"/>
      <c r="XM83" s="23"/>
      <c r="XN83" s="23"/>
      <c r="XO83" s="23"/>
      <c r="XP83" s="23"/>
      <c r="XQ83" s="23"/>
      <c r="XR83" s="23"/>
      <c r="XS83" s="23"/>
      <c r="XT83" s="23"/>
      <c r="XU83" s="23"/>
      <c r="XV83" s="23"/>
      <c r="XW83" s="23"/>
      <c r="XX83" s="23"/>
      <c r="XY83" s="23"/>
      <c r="XZ83" s="23"/>
      <c r="YA83" s="23"/>
      <c r="YB83" s="23"/>
      <c r="YC83" s="23"/>
      <c r="YD83" s="23"/>
      <c r="YE83" s="23"/>
      <c r="YF83" s="23"/>
      <c r="YG83" s="23"/>
      <c r="YH83" s="23"/>
      <c r="YI83" s="23"/>
      <c r="YJ83" s="23"/>
      <c r="YK83" s="23"/>
      <c r="YL83" s="23"/>
      <c r="YM83" s="23"/>
      <c r="YN83" s="23"/>
      <c r="YO83" s="23"/>
      <c r="YP83" s="23"/>
      <c r="YQ83" s="23"/>
      <c r="YR83" s="23"/>
      <c r="YS83" s="23"/>
      <c r="YT83" s="23"/>
      <c r="YU83" s="23"/>
      <c r="YV83" s="23"/>
      <c r="YW83" s="23"/>
      <c r="YX83" s="23"/>
      <c r="YY83" s="23"/>
      <c r="YZ83" s="23"/>
      <c r="ZA83" s="23"/>
      <c r="ZB83" s="23"/>
      <c r="ZC83" s="23"/>
      <c r="ZD83" s="23"/>
      <c r="ZE83" s="23"/>
      <c r="ZF83" s="23"/>
      <c r="ZG83" s="23"/>
      <c r="ZH83" s="23"/>
      <c r="ZI83" s="23"/>
      <c r="ZJ83" s="23"/>
      <c r="ZK83" s="23"/>
      <c r="ZL83" s="23"/>
      <c r="ZM83" s="23"/>
      <c r="ZN83" s="23"/>
      <c r="ZO83" s="23"/>
      <c r="ZP83" s="23"/>
      <c r="ZQ83" s="23"/>
      <c r="ZR83" s="23"/>
      <c r="ZS83" s="23"/>
      <c r="ZT83" s="23"/>
      <c r="ZU83" s="23"/>
      <c r="ZV83" s="23"/>
      <c r="ZW83" s="23"/>
      <c r="ZX83" s="23"/>
      <c r="ZY83" s="23"/>
      <c r="ZZ83" s="23"/>
      <c r="AAA83" s="23"/>
      <c r="AAB83" s="23"/>
      <c r="AAC83" s="23"/>
      <c r="AAD83" s="23"/>
      <c r="AAE83" s="23"/>
      <c r="AAF83" s="23"/>
      <c r="AAG83" s="23"/>
      <c r="AAH83" s="23"/>
      <c r="AAI83" s="23"/>
      <c r="AAJ83" s="23"/>
      <c r="AAK83" s="23"/>
      <c r="AAL83" s="23"/>
      <c r="AAM83" s="23"/>
      <c r="AAN83" s="23"/>
      <c r="AAO83" s="23"/>
      <c r="AAP83" s="23"/>
      <c r="AAQ83" s="23"/>
      <c r="AAR83" s="23"/>
      <c r="AAS83" s="23"/>
      <c r="AAT83" s="23"/>
      <c r="AAU83" s="23"/>
      <c r="AAV83" s="23"/>
      <c r="AAW83" s="23"/>
      <c r="AAX83" s="23"/>
      <c r="AAY83" s="23"/>
      <c r="AAZ83" s="23"/>
      <c r="ABA83" s="23"/>
      <c r="ABB83" s="23"/>
      <c r="ABC83" s="23"/>
      <c r="ABD83" s="23"/>
      <c r="ABE83" s="23"/>
      <c r="ABF83" s="23"/>
      <c r="ABG83" s="23"/>
      <c r="ABH83" s="23"/>
      <c r="ABI83" s="23"/>
      <c r="ABJ83" s="23"/>
      <c r="ABK83" s="23"/>
      <c r="ABL83" s="23"/>
      <c r="ABM83" s="23"/>
      <c r="ABN83" s="23"/>
      <c r="ABO83" s="23"/>
      <c r="ABP83" s="23"/>
      <c r="ABQ83" s="23"/>
      <c r="ABR83" s="23"/>
      <c r="ABS83" s="23"/>
      <c r="ABT83" s="23"/>
      <c r="ABU83" s="23"/>
      <c r="ABV83" s="23"/>
      <c r="ABW83" s="23"/>
      <c r="ABX83" s="23"/>
      <c r="ABY83" s="23"/>
      <c r="ABZ83" s="23"/>
      <c r="ACA83" s="23"/>
      <c r="ACB83" s="23"/>
      <c r="ACC83" s="23"/>
      <c r="ACD83" s="23"/>
      <c r="ACE83" s="23"/>
      <c r="ACF83" s="23"/>
      <c r="ACG83" s="23"/>
      <c r="ACH83" s="23"/>
      <c r="ACI83" s="23"/>
      <c r="ACJ83" s="23"/>
      <c r="ACK83" s="23"/>
      <c r="ACL83" s="23"/>
      <c r="ACM83" s="23"/>
      <c r="ACN83" s="23"/>
      <c r="ACO83" s="23"/>
      <c r="ACP83" s="23"/>
      <c r="ACQ83" s="23"/>
      <c r="ACR83" s="23"/>
      <c r="ACS83" s="23"/>
      <c r="ACT83" s="23"/>
      <c r="ACU83" s="23"/>
      <c r="ACV83" s="23"/>
      <c r="ACW83" s="23"/>
      <c r="ACX83" s="23"/>
      <c r="ACY83" s="23"/>
      <c r="ACZ83" s="23"/>
      <c r="ADA83" s="23"/>
      <c r="ADB83" s="23"/>
      <c r="ADC83" s="23"/>
      <c r="ADD83" s="23"/>
      <c r="ADE83" s="23"/>
      <c r="ADF83" s="23"/>
      <c r="ADG83" s="23"/>
      <c r="ADH83" s="23"/>
      <c r="ADI83" s="23"/>
      <c r="ADJ83" s="23"/>
      <c r="ADK83" s="23"/>
      <c r="ADL83" s="23"/>
      <c r="ADM83" s="23"/>
      <c r="ADN83" s="23"/>
      <c r="ADO83" s="23"/>
      <c r="ADP83" s="23"/>
      <c r="ADQ83" s="23"/>
      <c r="ADR83" s="23"/>
      <c r="ADS83" s="23"/>
      <c r="ADT83" s="23"/>
      <c r="ADU83" s="23"/>
      <c r="ADV83" s="23"/>
      <c r="ADW83" s="23"/>
      <c r="ADX83" s="23"/>
      <c r="ADY83" s="23"/>
      <c r="ADZ83" s="23"/>
      <c r="AEA83" s="23"/>
      <c r="AEB83" s="23"/>
      <c r="AEC83" s="23"/>
      <c r="AED83" s="23"/>
      <c r="AEE83" s="23"/>
      <c r="AEF83" s="23"/>
      <c r="AEG83" s="23"/>
      <c r="AEH83" s="23"/>
      <c r="AEI83" s="23"/>
      <c r="AEJ83" s="23"/>
      <c r="AEK83" s="23"/>
      <c r="AEL83" s="23"/>
      <c r="AEM83" s="23"/>
      <c r="AEN83" s="23"/>
      <c r="AEO83" s="23"/>
      <c r="AEP83" s="23"/>
      <c r="AEQ83" s="23"/>
      <c r="AER83" s="23"/>
      <c r="AES83" s="23"/>
      <c r="AET83" s="23"/>
      <c r="AEU83" s="23"/>
      <c r="AEV83" s="23"/>
      <c r="AEW83" s="23"/>
      <c r="AEX83" s="23"/>
      <c r="AEY83" s="23"/>
      <c r="AEZ83" s="23"/>
      <c r="AFA83" s="23"/>
      <c r="AFB83" s="23"/>
      <c r="AFC83" s="23"/>
      <c r="AFD83" s="23"/>
      <c r="AFE83" s="23"/>
      <c r="AFF83" s="23"/>
      <c r="AFG83" s="23"/>
      <c r="AFH83" s="23"/>
      <c r="AFI83" s="23"/>
      <c r="AFJ83" s="23"/>
      <c r="AFK83" s="23"/>
      <c r="AFL83" s="23"/>
      <c r="AFM83" s="23"/>
      <c r="AFN83" s="23"/>
      <c r="AFO83" s="23"/>
      <c r="AFP83" s="23"/>
      <c r="AFQ83" s="23"/>
      <c r="AFR83" s="23"/>
      <c r="AFS83" s="23"/>
      <c r="AFT83" s="23"/>
      <c r="AFU83" s="23"/>
      <c r="AFV83" s="23"/>
      <c r="AFW83" s="23"/>
      <c r="AFX83" s="23"/>
      <c r="AFY83" s="23"/>
      <c r="AFZ83" s="23"/>
      <c r="AGA83" s="23"/>
      <c r="AGB83" s="23"/>
      <c r="AGC83" s="23"/>
      <c r="AGD83" s="23"/>
      <c r="AGE83" s="23"/>
      <c r="AGF83" s="23"/>
      <c r="AGG83" s="23"/>
      <c r="AGH83" s="23"/>
      <c r="AGI83" s="23"/>
      <c r="AGJ83" s="23"/>
      <c r="AGK83" s="23"/>
      <c r="AGL83" s="23"/>
      <c r="AGM83" s="23"/>
      <c r="AGN83" s="23"/>
      <c r="AGO83" s="23"/>
      <c r="AGP83" s="23"/>
      <c r="AGQ83" s="23"/>
      <c r="AGR83" s="23"/>
      <c r="AGS83" s="23"/>
      <c r="AGT83" s="23"/>
      <c r="AGU83" s="23"/>
      <c r="AGV83" s="23"/>
      <c r="AGW83" s="23"/>
      <c r="AGX83" s="23"/>
      <c r="AGY83" s="23"/>
      <c r="AGZ83" s="23"/>
      <c r="AHA83" s="23"/>
      <c r="AHB83" s="23"/>
      <c r="AHC83" s="23"/>
      <c r="AHD83" s="23"/>
      <c r="AHE83" s="23"/>
      <c r="AHF83" s="23"/>
      <c r="AHG83" s="23"/>
      <c r="AHH83" s="23"/>
      <c r="AHI83" s="23"/>
      <c r="AHJ83" s="23"/>
      <c r="AHK83" s="23"/>
      <c r="AHL83" s="23"/>
      <c r="AHM83" s="23"/>
      <c r="AHN83" s="23"/>
      <c r="AHO83" s="23"/>
      <c r="AHP83" s="23"/>
      <c r="AHQ83" s="23"/>
      <c r="AHR83" s="23"/>
      <c r="AHS83" s="23"/>
      <c r="AHT83" s="23"/>
      <c r="AHU83" s="23"/>
      <c r="AHV83" s="23"/>
      <c r="AHW83" s="23"/>
      <c r="AHX83" s="23"/>
      <c r="AHY83" s="23"/>
      <c r="AHZ83" s="23"/>
      <c r="AIA83" s="23"/>
      <c r="AIB83" s="23"/>
      <c r="AIC83" s="23"/>
      <c r="AID83" s="23"/>
      <c r="AIE83" s="23"/>
      <c r="AIF83" s="23"/>
      <c r="AIG83" s="23"/>
      <c r="AIH83" s="23"/>
      <c r="AII83" s="23"/>
      <c r="AIJ83" s="23"/>
      <c r="AIK83" s="23"/>
      <c r="AIL83" s="23"/>
      <c r="AIM83" s="23"/>
      <c r="AIN83" s="23"/>
      <c r="AIO83" s="23"/>
      <c r="AIP83" s="23"/>
      <c r="AIQ83" s="23"/>
      <c r="AIR83" s="23"/>
      <c r="AIS83" s="23"/>
      <c r="AIT83" s="23"/>
      <c r="AIU83" s="23"/>
      <c r="AIV83" s="23"/>
      <c r="AIW83" s="23"/>
      <c r="AIX83" s="23"/>
      <c r="AIY83" s="23"/>
      <c r="AIZ83" s="23"/>
      <c r="AJA83" s="23"/>
      <c r="AJB83" s="23"/>
      <c r="AJC83" s="23"/>
      <c r="AJD83" s="23"/>
      <c r="AJE83" s="23"/>
      <c r="AJF83" s="23"/>
      <c r="AJG83" s="23"/>
      <c r="AJH83" s="23"/>
      <c r="AJI83" s="23"/>
      <c r="AJJ83" s="23"/>
      <c r="AJK83" s="23"/>
      <c r="AJL83" s="23"/>
      <c r="AJM83" s="23"/>
      <c r="AJN83" s="23"/>
      <c r="AJO83" s="23"/>
      <c r="AJP83" s="23"/>
      <c r="AJQ83" s="23"/>
      <c r="AJR83" s="23"/>
      <c r="AJS83" s="23"/>
      <c r="AJT83" s="23"/>
      <c r="AJU83" s="23"/>
      <c r="AJV83" s="23"/>
      <c r="AJW83" s="23"/>
      <c r="AJX83" s="23"/>
      <c r="AJY83" s="23"/>
      <c r="AJZ83" s="23"/>
      <c r="AKA83" s="23"/>
      <c r="AKB83" s="23"/>
      <c r="AKC83" s="23"/>
      <c r="AKD83" s="23"/>
      <c r="AKE83" s="23"/>
      <c r="AKF83" s="23"/>
      <c r="AKG83" s="23"/>
      <c r="AKH83" s="23"/>
      <c r="AKI83" s="23"/>
      <c r="AKJ83" s="23"/>
      <c r="AKK83" s="23"/>
      <c r="AKL83" s="23"/>
      <c r="AKM83" s="23"/>
      <c r="AKN83" s="23"/>
      <c r="AKO83" s="23"/>
      <c r="AKP83" s="23"/>
      <c r="AKQ83" s="23"/>
      <c r="AKR83" s="23"/>
      <c r="AKS83" s="23"/>
      <c r="AKT83" s="23"/>
      <c r="AKU83" s="23"/>
      <c r="AKV83" s="23"/>
      <c r="AKW83" s="23"/>
      <c r="AKX83" s="23"/>
      <c r="AKY83" s="23"/>
      <c r="AKZ83" s="23"/>
      <c r="ALA83" s="23"/>
      <c r="ALB83" s="23"/>
      <c r="ALC83" s="23"/>
      <c r="ALD83" s="23"/>
      <c r="ALE83" s="23"/>
      <c r="ALF83" s="23"/>
      <c r="ALG83" s="23"/>
      <c r="ALH83" s="23"/>
      <c r="ALI83" s="23"/>
      <c r="ALJ83" s="23"/>
      <c r="ALK83" s="23"/>
      <c r="ALL83" s="23"/>
      <c r="ALM83" s="23"/>
      <c r="ALN83" s="23"/>
      <c r="ALO83" s="23"/>
      <c r="ALP83" s="23"/>
      <c r="ALQ83" s="23"/>
      <c r="ALR83" s="23"/>
      <c r="ALS83" s="23"/>
      <c r="ALT83" s="23"/>
      <c r="ALU83" s="23"/>
      <c r="ALV83" s="23"/>
      <c r="ALW83" s="23"/>
      <c r="ALX83" s="23"/>
      <c r="ALY83" s="23"/>
      <c r="ALZ83" s="23"/>
      <c r="AMA83" s="23"/>
      <c r="AMB83" s="23"/>
      <c r="AMC83" s="23"/>
      <c r="AMD83" s="23"/>
      <c r="AME83" s="23"/>
      <c r="AMF83" s="23"/>
      <c r="AMG83" s="23"/>
      <c r="AMH83" s="23"/>
      <c r="AMI83" s="23"/>
      <c r="AMJ83" s="23"/>
      <c r="AMK83" s="23"/>
    </row>
    <row r="84" spans="1:1025" s="24" customFormat="1" ht="25.5" customHeight="1">
      <c r="A84" s="375"/>
      <c r="B84" s="285"/>
      <c r="C84" s="273" t="s">
        <v>98</v>
      </c>
      <c r="D84" s="273"/>
      <c r="E84" s="286">
        <v>30</v>
      </c>
      <c r="F84" s="287"/>
      <c r="G84" s="351"/>
      <c r="H84" s="25"/>
      <c r="I84" s="26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F84" s="23"/>
      <c r="KG84" s="23"/>
      <c r="KH84" s="23"/>
      <c r="KI84" s="23"/>
      <c r="KJ84" s="23"/>
      <c r="KK84" s="23"/>
      <c r="KL84" s="23"/>
      <c r="KM84" s="23"/>
      <c r="KN84" s="23"/>
      <c r="KO84" s="23"/>
      <c r="KP84" s="23"/>
      <c r="KQ84" s="23"/>
      <c r="KR84" s="23"/>
      <c r="KS84" s="23"/>
      <c r="KT84" s="23"/>
      <c r="KU84" s="23"/>
      <c r="KV84" s="23"/>
      <c r="KW84" s="23"/>
      <c r="KX84" s="23"/>
      <c r="KY84" s="23"/>
      <c r="KZ84" s="23"/>
      <c r="LA84" s="23"/>
      <c r="LB84" s="23"/>
      <c r="LC84" s="23"/>
      <c r="LD84" s="23"/>
      <c r="LE84" s="23"/>
      <c r="LF84" s="23"/>
      <c r="LG84" s="23"/>
      <c r="LH84" s="23"/>
      <c r="LI84" s="23"/>
      <c r="LJ84" s="23"/>
      <c r="LK84" s="23"/>
      <c r="LL84" s="23"/>
      <c r="LM84" s="23"/>
      <c r="LN84" s="23"/>
      <c r="LO84" s="23"/>
      <c r="LP84" s="23"/>
      <c r="LQ84" s="23"/>
      <c r="LR84" s="23"/>
      <c r="LS84" s="23"/>
      <c r="LT84" s="23"/>
      <c r="LU84" s="23"/>
      <c r="LV84" s="23"/>
      <c r="LW84" s="23"/>
      <c r="LX84" s="23"/>
      <c r="LY84" s="23"/>
      <c r="LZ84" s="23"/>
      <c r="MA84" s="23"/>
      <c r="MB84" s="23"/>
      <c r="MC84" s="23"/>
      <c r="MD84" s="23"/>
      <c r="ME84" s="23"/>
      <c r="MF84" s="23"/>
      <c r="MG84" s="23"/>
      <c r="MH84" s="23"/>
      <c r="MI84" s="23"/>
      <c r="MJ84" s="23"/>
      <c r="MK84" s="23"/>
      <c r="ML84" s="23"/>
      <c r="MM84" s="23"/>
      <c r="MN84" s="23"/>
      <c r="MO84" s="23"/>
      <c r="MP84" s="23"/>
      <c r="MQ84" s="23"/>
      <c r="MR84" s="23"/>
      <c r="MS84" s="23"/>
      <c r="MT84" s="23"/>
      <c r="MU84" s="23"/>
      <c r="MV84" s="23"/>
      <c r="MW84" s="23"/>
      <c r="MX84" s="23"/>
      <c r="MY84" s="23"/>
      <c r="MZ84" s="23"/>
      <c r="NA84" s="23"/>
      <c r="NB84" s="23"/>
      <c r="NC84" s="23"/>
      <c r="ND84" s="23"/>
      <c r="NE84" s="23"/>
      <c r="NF84" s="23"/>
      <c r="NG84" s="23"/>
      <c r="NH84" s="23"/>
      <c r="NI84" s="23"/>
      <c r="NJ84" s="23"/>
      <c r="NK84" s="23"/>
      <c r="NL84" s="23"/>
      <c r="NM84" s="23"/>
      <c r="NN84" s="23"/>
      <c r="NO84" s="23"/>
      <c r="NP84" s="23"/>
      <c r="NQ84" s="23"/>
      <c r="NR84" s="23"/>
      <c r="NS84" s="23"/>
      <c r="NT84" s="23"/>
      <c r="NU84" s="23"/>
      <c r="NV84" s="23"/>
      <c r="NW84" s="23"/>
      <c r="NX84" s="23"/>
      <c r="NY84" s="23"/>
      <c r="NZ84" s="23"/>
      <c r="OA84" s="23"/>
      <c r="OB84" s="23"/>
      <c r="OC84" s="23"/>
      <c r="OD84" s="23"/>
      <c r="OE84" s="23"/>
      <c r="OF84" s="23"/>
      <c r="OG84" s="23"/>
      <c r="OH84" s="23"/>
      <c r="OI84" s="23"/>
      <c r="OJ84" s="23"/>
      <c r="OK84" s="23"/>
      <c r="OL84" s="23"/>
      <c r="OM84" s="23"/>
      <c r="ON84" s="23"/>
      <c r="OO84" s="23"/>
      <c r="OP84" s="23"/>
      <c r="OQ84" s="23"/>
      <c r="OR84" s="23"/>
      <c r="OS84" s="23"/>
      <c r="OT84" s="23"/>
      <c r="OU84" s="23"/>
      <c r="OV84" s="23"/>
      <c r="OW84" s="23"/>
      <c r="OX84" s="23"/>
      <c r="OY84" s="23"/>
      <c r="OZ84" s="23"/>
      <c r="PA84" s="23"/>
      <c r="PB84" s="23"/>
      <c r="PC84" s="23"/>
      <c r="PD84" s="23"/>
      <c r="PE84" s="23"/>
      <c r="PF84" s="23"/>
      <c r="PG84" s="23"/>
      <c r="PH84" s="23"/>
      <c r="PI84" s="23"/>
      <c r="PJ84" s="23"/>
      <c r="PK84" s="23"/>
      <c r="PL84" s="23"/>
      <c r="PM84" s="23"/>
      <c r="PN84" s="23"/>
      <c r="PO84" s="23"/>
      <c r="PP84" s="23"/>
      <c r="PQ84" s="23"/>
      <c r="PR84" s="23"/>
      <c r="PS84" s="23"/>
      <c r="PT84" s="23"/>
      <c r="PU84" s="23"/>
      <c r="PV84" s="23"/>
      <c r="PW84" s="23"/>
      <c r="PX84" s="23"/>
      <c r="PY84" s="23"/>
      <c r="PZ84" s="23"/>
      <c r="QA84" s="23"/>
      <c r="QB84" s="23"/>
      <c r="QC84" s="23"/>
      <c r="QD84" s="23"/>
      <c r="QE84" s="23"/>
      <c r="QF84" s="23"/>
      <c r="QG84" s="23"/>
      <c r="QH84" s="23"/>
      <c r="QI84" s="23"/>
      <c r="QJ84" s="23"/>
      <c r="QK84" s="23"/>
      <c r="QL84" s="23"/>
      <c r="QM84" s="23"/>
      <c r="QN84" s="23"/>
      <c r="QO84" s="23"/>
      <c r="QP84" s="23"/>
      <c r="QQ84" s="23"/>
      <c r="QR84" s="23"/>
      <c r="QS84" s="23"/>
      <c r="QT84" s="23"/>
      <c r="QU84" s="23"/>
      <c r="QV84" s="23"/>
      <c r="QW84" s="23"/>
      <c r="QX84" s="23"/>
      <c r="QY84" s="23"/>
      <c r="QZ84" s="23"/>
      <c r="RA84" s="23"/>
      <c r="RB84" s="23"/>
      <c r="RC84" s="23"/>
      <c r="RD84" s="23"/>
      <c r="RE84" s="23"/>
      <c r="RF84" s="23"/>
      <c r="RG84" s="23"/>
      <c r="RH84" s="23"/>
      <c r="RI84" s="23"/>
      <c r="RJ84" s="23"/>
      <c r="RK84" s="23"/>
      <c r="RL84" s="23"/>
      <c r="RM84" s="23"/>
      <c r="RN84" s="23"/>
      <c r="RO84" s="23"/>
      <c r="RP84" s="23"/>
      <c r="RQ84" s="23"/>
      <c r="RR84" s="23"/>
      <c r="RS84" s="23"/>
      <c r="RT84" s="23"/>
      <c r="RU84" s="23"/>
      <c r="RV84" s="23"/>
      <c r="RW84" s="23"/>
      <c r="RX84" s="23"/>
      <c r="RY84" s="23"/>
      <c r="RZ84" s="23"/>
      <c r="SA84" s="23"/>
      <c r="SB84" s="23"/>
      <c r="SC84" s="23"/>
      <c r="SD84" s="23"/>
      <c r="SE84" s="23"/>
      <c r="SF84" s="23"/>
      <c r="SG84" s="23"/>
      <c r="SH84" s="23"/>
      <c r="SI84" s="23"/>
      <c r="SJ84" s="23"/>
      <c r="SK84" s="23"/>
      <c r="SL84" s="23"/>
      <c r="SM84" s="23"/>
      <c r="SN84" s="23"/>
      <c r="SO84" s="23"/>
      <c r="SP84" s="23"/>
      <c r="SQ84" s="23"/>
      <c r="SR84" s="23"/>
      <c r="SS84" s="23"/>
      <c r="ST84" s="23"/>
      <c r="SU84" s="23"/>
      <c r="SV84" s="23"/>
      <c r="SW84" s="23"/>
      <c r="SX84" s="23"/>
      <c r="SY84" s="23"/>
      <c r="SZ84" s="23"/>
      <c r="TA84" s="23"/>
      <c r="TB84" s="23"/>
      <c r="TC84" s="23"/>
      <c r="TD84" s="23"/>
      <c r="TE84" s="23"/>
      <c r="TF84" s="23"/>
      <c r="TG84" s="23"/>
      <c r="TH84" s="23"/>
      <c r="TI84" s="23"/>
      <c r="TJ84" s="23"/>
      <c r="TK84" s="23"/>
      <c r="TL84" s="23"/>
      <c r="TM84" s="23"/>
      <c r="TN84" s="23"/>
      <c r="TO84" s="23"/>
      <c r="TP84" s="23"/>
      <c r="TQ84" s="23"/>
      <c r="TR84" s="23"/>
      <c r="TS84" s="23"/>
      <c r="TT84" s="23"/>
      <c r="TU84" s="23"/>
      <c r="TV84" s="23"/>
      <c r="TW84" s="23"/>
      <c r="TX84" s="23"/>
      <c r="TY84" s="23"/>
      <c r="TZ84" s="23"/>
      <c r="UA84" s="23"/>
      <c r="UB84" s="23"/>
      <c r="UC84" s="23"/>
      <c r="UD84" s="23"/>
      <c r="UE84" s="23"/>
      <c r="UF84" s="23"/>
      <c r="UG84" s="23"/>
      <c r="UH84" s="23"/>
      <c r="UI84" s="23"/>
      <c r="UJ84" s="23"/>
      <c r="UK84" s="23"/>
      <c r="UL84" s="23"/>
      <c r="UM84" s="23"/>
      <c r="UN84" s="23"/>
      <c r="UO84" s="23"/>
      <c r="UP84" s="23"/>
      <c r="UQ84" s="23"/>
      <c r="UR84" s="23"/>
      <c r="US84" s="23"/>
      <c r="UT84" s="23"/>
      <c r="UU84" s="23"/>
      <c r="UV84" s="23"/>
      <c r="UW84" s="23"/>
      <c r="UX84" s="23"/>
      <c r="UY84" s="23"/>
      <c r="UZ84" s="23"/>
      <c r="VA84" s="23"/>
      <c r="VB84" s="23"/>
      <c r="VC84" s="23"/>
      <c r="VD84" s="23"/>
      <c r="VE84" s="23"/>
      <c r="VF84" s="23"/>
      <c r="VG84" s="23"/>
      <c r="VH84" s="23"/>
      <c r="VI84" s="23"/>
      <c r="VJ84" s="23"/>
      <c r="VK84" s="23"/>
      <c r="VL84" s="23"/>
      <c r="VM84" s="23"/>
      <c r="VN84" s="23"/>
      <c r="VO84" s="23"/>
      <c r="VP84" s="23"/>
      <c r="VQ84" s="23"/>
      <c r="VR84" s="23"/>
      <c r="VS84" s="23"/>
      <c r="VT84" s="23"/>
      <c r="VU84" s="23"/>
      <c r="VV84" s="23"/>
      <c r="VW84" s="23"/>
      <c r="VX84" s="23"/>
      <c r="VY84" s="23"/>
      <c r="VZ84" s="23"/>
      <c r="WA84" s="23"/>
      <c r="WB84" s="23"/>
      <c r="WC84" s="23"/>
      <c r="WD84" s="23"/>
      <c r="WE84" s="23"/>
      <c r="WF84" s="23"/>
      <c r="WG84" s="23"/>
      <c r="WH84" s="23"/>
      <c r="WI84" s="23"/>
      <c r="WJ84" s="23"/>
      <c r="WK84" s="23"/>
      <c r="WL84" s="23"/>
      <c r="WM84" s="23"/>
      <c r="WN84" s="23"/>
      <c r="WO84" s="23"/>
      <c r="WP84" s="23"/>
      <c r="WQ84" s="23"/>
      <c r="WR84" s="23"/>
      <c r="WS84" s="23"/>
      <c r="WT84" s="23"/>
      <c r="WU84" s="23"/>
      <c r="WV84" s="23"/>
      <c r="WW84" s="23"/>
      <c r="WX84" s="23"/>
      <c r="WY84" s="23"/>
      <c r="WZ84" s="23"/>
      <c r="XA84" s="23"/>
      <c r="XB84" s="23"/>
      <c r="XC84" s="23"/>
      <c r="XD84" s="23"/>
      <c r="XE84" s="23"/>
      <c r="XF84" s="23"/>
      <c r="XG84" s="23"/>
      <c r="XH84" s="23"/>
      <c r="XI84" s="23"/>
      <c r="XJ84" s="23"/>
      <c r="XK84" s="23"/>
      <c r="XL84" s="23"/>
      <c r="XM84" s="23"/>
      <c r="XN84" s="23"/>
      <c r="XO84" s="23"/>
      <c r="XP84" s="23"/>
      <c r="XQ84" s="23"/>
      <c r="XR84" s="23"/>
      <c r="XS84" s="23"/>
      <c r="XT84" s="23"/>
      <c r="XU84" s="23"/>
      <c r="XV84" s="23"/>
      <c r="XW84" s="23"/>
      <c r="XX84" s="23"/>
      <c r="XY84" s="23"/>
      <c r="XZ84" s="23"/>
      <c r="YA84" s="23"/>
      <c r="YB84" s="23"/>
      <c r="YC84" s="23"/>
      <c r="YD84" s="23"/>
      <c r="YE84" s="23"/>
      <c r="YF84" s="23"/>
      <c r="YG84" s="23"/>
      <c r="YH84" s="23"/>
      <c r="YI84" s="23"/>
      <c r="YJ84" s="23"/>
      <c r="YK84" s="23"/>
      <c r="YL84" s="23"/>
      <c r="YM84" s="23"/>
      <c r="YN84" s="23"/>
      <c r="YO84" s="23"/>
      <c r="YP84" s="23"/>
      <c r="YQ84" s="23"/>
      <c r="YR84" s="23"/>
      <c r="YS84" s="23"/>
      <c r="YT84" s="23"/>
      <c r="YU84" s="23"/>
      <c r="YV84" s="23"/>
      <c r="YW84" s="23"/>
      <c r="YX84" s="23"/>
      <c r="YY84" s="23"/>
      <c r="YZ84" s="23"/>
      <c r="ZA84" s="23"/>
      <c r="ZB84" s="23"/>
      <c r="ZC84" s="23"/>
      <c r="ZD84" s="23"/>
      <c r="ZE84" s="23"/>
      <c r="ZF84" s="23"/>
      <c r="ZG84" s="23"/>
      <c r="ZH84" s="23"/>
      <c r="ZI84" s="23"/>
      <c r="ZJ84" s="23"/>
      <c r="ZK84" s="23"/>
      <c r="ZL84" s="23"/>
      <c r="ZM84" s="23"/>
      <c r="ZN84" s="23"/>
      <c r="ZO84" s="23"/>
      <c r="ZP84" s="23"/>
      <c r="ZQ84" s="23"/>
      <c r="ZR84" s="23"/>
      <c r="ZS84" s="23"/>
      <c r="ZT84" s="23"/>
      <c r="ZU84" s="23"/>
      <c r="ZV84" s="23"/>
      <c r="ZW84" s="23"/>
      <c r="ZX84" s="23"/>
      <c r="ZY84" s="23"/>
      <c r="ZZ84" s="23"/>
      <c r="AAA84" s="23"/>
      <c r="AAB84" s="23"/>
      <c r="AAC84" s="23"/>
      <c r="AAD84" s="23"/>
      <c r="AAE84" s="23"/>
      <c r="AAF84" s="23"/>
      <c r="AAG84" s="23"/>
      <c r="AAH84" s="23"/>
      <c r="AAI84" s="23"/>
      <c r="AAJ84" s="23"/>
      <c r="AAK84" s="23"/>
      <c r="AAL84" s="23"/>
      <c r="AAM84" s="23"/>
      <c r="AAN84" s="23"/>
      <c r="AAO84" s="23"/>
      <c r="AAP84" s="23"/>
      <c r="AAQ84" s="23"/>
      <c r="AAR84" s="23"/>
      <c r="AAS84" s="23"/>
      <c r="AAT84" s="23"/>
      <c r="AAU84" s="23"/>
      <c r="AAV84" s="23"/>
      <c r="AAW84" s="23"/>
      <c r="AAX84" s="23"/>
      <c r="AAY84" s="23"/>
      <c r="AAZ84" s="23"/>
      <c r="ABA84" s="23"/>
      <c r="ABB84" s="23"/>
      <c r="ABC84" s="23"/>
      <c r="ABD84" s="23"/>
      <c r="ABE84" s="23"/>
      <c r="ABF84" s="23"/>
      <c r="ABG84" s="23"/>
      <c r="ABH84" s="23"/>
      <c r="ABI84" s="23"/>
      <c r="ABJ84" s="23"/>
      <c r="ABK84" s="23"/>
      <c r="ABL84" s="23"/>
      <c r="ABM84" s="23"/>
      <c r="ABN84" s="23"/>
      <c r="ABO84" s="23"/>
      <c r="ABP84" s="23"/>
      <c r="ABQ84" s="23"/>
      <c r="ABR84" s="23"/>
      <c r="ABS84" s="23"/>
      <c r="ABT84" s="23"/>
      <c r="ABU84" s="23"/>
      <c r="ABV84" s="23"/>
      <c r="ABW84" s="23"/>
      <c r="ABX84" s="23"/>
      <c r="ABY84" s="23"/>
      <c r="ABZ84" s="23"/>
      <c r="ACA84" s="23"/>
      <c r="ACB84" s="23"/>
      <c r="ACC84" s="23"/>
      <c r="ACD84" s="23"/>
      <c r="ACE84" s="23"/>
      <c r="ACF84" s="23"/>
      <c r="ACG84" s="23"/>
      <c r="ACH84" s="23"/>
      <c r="ACI84" s="23"/>
      <c r="ACJ84" s="23"/>
      <c r="ACK84" s="23"/>
      <c r="ACL84" s="23"/>
      <c r="ACM84" s="23"/>
      <c r="ACN84" s="23"/>
      <c r="ACO84" s="23"/>
      <c r="ACP84" s="23"/>
      <c r="ACQ84" s="23"/>
      <c r="ACR84" s="23"/>
      <c r="ACS84" s="23"/>
      <c r="ACT84" s="23"/>
      <c r="ACU84" s="23"/>
      <c r="ACV84" s="23"/>
      <c r="ACW84" s="23"/>
      <c r="ACX84" s="23"/>
      <c r="ACY84" s="23"/>
      <c r="ACZ84" s="23"/>
      <c r="ADA84" s="23"/>
      <c r="ADB84" s="23"/>
      <c r="ADC84" s="23"/>
      <c r="ADD84" s="23"/>
      <c r="ADE84" s="23"/>
      <c r="ADF84" s="23"/>
      <c r="ADG84" s="23"/>
      <c r="ADH84" s="23"/>
      <c r="ADI84" s="23"/>
      <c r="ADJ84" s="23"/>
      <c r="ADK84" s="23"/>
      <c r="ADL84" s="23"/>
      <c r="ADM84" s="23"/>
      <c r="ADN84" s="23"/>
      <c r="ADO84" s="23"/>
      <c r="ADP84" s="23"/>
      <c r="ADQ84" s="23"/>
      <c r="ADR84" s="23"/>
      <c r="ADS84" s="23"/>
      <c r="ADT84" s="23"/>
      <c r="ADU84" s="23"/>
      <c r="ADV84" s="23"/>
      <c r="ADW84" s="23"/>
      <c r="ADX84" s="23"/>
      <c r="ADY84" s="23"/>
      <c r="ADZ84" s="23"/>
      <c r="AEA84" s="23"/>
      <c r="AEB84" s="23"/>
      <c r="AEC84" s="23"/>
      <c r="AED84" s="23"/>
      <c r="AEE84" s="23"/>
      <c r="AEF84" s="23"/>
      <c r="AEG84" s="23"/>
      <c r="AEH84" s="23"/>
      <c r="AEI84" s="23"/>
      <c r="AEJ84" s="23"/>
      <c r="AEK84" s="23"/>
      <c r="AEL84" s="23"/>
      <c r="AEM84" s="23"/>
      <c r="AEN84" s="23"/>
      <c r="AEO84" s="23"/>
      <c r="AEP84" s="23"/>
      <c r="AEQ84" s="23"/>
      <c r="AER84" s="23"/>
      <c r="AES84" s="23"/>
      <c r="AET84" s="23"/>
      <c r="AEU84" s="23"/>
      <c r="AEV84" s="23"/>
      <c r="AEW84" s="23"/>
      <c r="AEX84" s="23"/>
      <c r="AEY84" s="23"/>
      <c r="AEZ84" s="23"/>
      <c r="AFA84" s="23"/>
      <c r="AFB84" s="23"/>
      <c r="AFC84" s="23"/>
      <c r="AFD84" s="23"/>
      <c r="AFE84" s="23"/>
      <c r="AFF84" s="23"/>
      <c r="AFG84" s="23"/>
      <c r="AFH84" s="23"/>
      <c r="AFI84" s="23"/>
      <c r="AFJ84" s="23"/>
      <c r="AFK84" s="23"/>
      <c r="AFL84" s="23"/>
      <c r="AFM84" s="23"/>
      <c r="AFN84" s="23"/>
      <c r="AFO84" s="23"/>
      <c r="AFP84" s="23"/>
      <c r="AFQ84" s="23"/>
      <c r="AFR84" s="23"/>
      <c r="AFS84" s="23"/>
      <c r="AFT84" s="23"/>
      <c r="AFU84" s="23"/>
      <c r="AFV84" s="23"/>
      <c r="AFW84" s="23"/>
      <c r="AFX84" s="23"/>
      <c r="AFY84" s="23"/>
      <c r="AFZ84" s="23"/>
      <c r="AGA84" s="23"/>
      <c r="AGB84" s="23"/>
      <c r="AGC84" s="23"/>
      <c r="AGD84" s="23"/>
      <c r="AGE84" s="23"/>
      <c r="AGF84" s="23"/>
      <c r="AGG84" s="23"/>
      <c r="AGH84" s="23"/>
      <c r="AGI84" s="23"/>
      <c r="AGJ84" s="23"/>
      <c r="AGK84" s="23"/>
      <c r="AGL84" s="23"/>
      <c r="AGM84" s="23"/>
      <c r="AGN84" s="23"/>
      <c r="AGO84" s="23"/>
      <c r="AGP84" s="23"/>
      <c r="AGQ84" s="23"/>
      <c r="AGR84" s="23"/>
      <c r="AGS84" s="23"/>
      <c r="AGT84" s="23"/>
      <c r="AGU84" s="23"/>
      <c r="AGV84" s="23"/>
      <c r="AGW84" s="23"/>
      <c r="AGX84" s="23"/>
      <c r="AGY84" s="23"/>
      <c r="AGZ84" s="23"/>
      <c r="AHA84" s="23"/>
      <c r="AHB84" s="23"/>
      <c r="AHC84" s="23"/>
      <c r="AHD84" s="23"/>
      <c r="AHE84" s="23"/>
      <c r="AHF84" s="23"/>
      <c r="AHG84" s="23"/>
      <c r="AHH84" s="23"/>
      <c r="AHI84" s="23"/>
      <c r="AHJ84" s="23"/>
      <c r="AHK84" s="23"/>
      <c r="AHL84" s="23"/>
      <c r="AHM84" s="23"/>
      <c r="AHN84" s="23"/>
      <c r="AHO84" s="23"/>
      <c r="AHP84" s="23"/>
      <c r="AHQ84" s="23"/>
      <c r="AHR84" s="23"/>
      <c r="AHS84" s="23"/>
      <c r="AHT84" s="23"/>
      <c r="AHU84" s="23"/>
      <c r="AHV84" s="23"/>
      <c r="AHW84" s="23"/>
      <c r="AHX84" s="23"/>
      <c r="AHY84" s="23"/>
      <c r="AHZ84" s="23"/>
      <c r="AIA84" s="23"/>
      <c r="AIB84" s="23"/>
      <c r="AIC84" s="23"/>
      <c r="AID84" s="23"/>
      <c r="AIE84" s="23"/>
      <c r="AIF84" s="23"/>
      <c r="AIG84" s="23"/>
      <c r="AIH84" s="23"/>
      <c r="AII84" s="23"/>
      <c r="AIJ84" s="23"/>
      <c r="AIK84" s="23"/>
      <c r="AIL84" s="23"/>
      <c r="AIM84" s="23"/>
      <c r="AIN84" s="23"/>
      <c r="AIO84" s="23"/>
      <c r="AIP84" s="23"/>
      <c r="AIQ84" s="23"/>
      <c r="AIR84" s="23"/>
      <c r="AIS84" s="23"/>
      <c r="AIT84" s="23"/>
      <c r="AIU84" s="23"/>
      <c r="AIV84" s="23"/>
      <c r="AIW84" s="23"/>
      <c r="AIX84" s="23"/>
      <c r="AIY84" s="23"/>
      <c r="AIZ84" s="23"/>
      <c r="AJA84" s="23"/>
      <c r="AJB84" s="23"/>
      <c r="AJC84" s="23"/>
      <c r="AJD84" s="23"/>
      <c r="AJE84" s="23"/>
      <c r="AJF84" s="23"/>
      <c r="AJG84" s="23"/>
      <c r="AJH84" s="23"/>
      <c r="AJI84" s="23"/>
      <c r="AJJ84" s="23"/>
      <c r="AJK84" s="23"/>
      <c r="AJL84" s="23"/>
      <c r="AJM84" s="23"/>
      <c r="AJN84" s="23"/>
      <c r="AJO84" s="23"/>
      <c r="AJP84" s="23"/>
      <c r="AJQ84" s="23"/>
      <c r="AJR84" s="23"/>
      <c r="AJS84" s="23"/>
      <c r="AJT84" s="23"/>
      <c r="AJU84" s="23"/>
      <c r="AJV84" s="23"/>
      <c r="AJW84" s="23"/>
      <c r="AJX84" s="23"/>
      <c r="AJY84" s="23"/>
      <c r="AJZ84" s="23"/>
      <c r="AKA84" s="23"/>
      <c r="AKB84" s="23"/>
      <c r="AKC84" s="23"/>
      <c r="AKD84" s="23"/>
      <c r="AKE84" s="23"/>
      <c r="AKF84" s="23"/>
      <c r="AKG84" s="23"/>
      <c r="AKH84" s="23"/>
      <c r="AKI84" s="23"/>
      <c r="AKJ84" s="23"/>
      <c r="AKK84" s="23"/>
      <c r="AKL84" s="23"/>
      <c r="AKM84" s="23"/>
      <c r="AKN84" s="23"/>
      <c r="AKO84" s="23"/>
      <c r="AKP84" s="23"/>
      <c r="AKQ84" s="23"/>
      <c r="AKR84" s="23"/>
      <c r="AKS84" s="23"/>
      <c r="AKT84" s="23"/>
      <c r="AKU84" s="23"/>
      <c r="AKV84" s="23"/>
      <c r="AKW84" s="23"/>
      <c r="AKX84" s="23"/>
      <c r="AKY84" s="23"/>
      <c r="AKZ84" s="23"/>
      <c r="ALA84" s="23"/>
      <c r="ALB84" s="23"/>
      <c r="ALC84" s="23"/>
      <c r="ALD84" s="23"/>
      <c r="ALE84" s="23"/>
      <c r="ALF84" s="23"/>
      <c r="ALG84" s="23"/>
      <c r="ALH84" s="23"/>
      <c r="ALI84" s="23"/>
      <c r="ALJ84" s="23"/>
      <c r="ALK84" s="23"/>
      <c r="ALL84" s="23"/>
      <c r="ALM84" s="23"/>
      <c r="ALN84" s="23"/>
      <c r="ALO84" s="23"/>
      <c r="ALP84" s="23"/>
      <c r="ALQ84" s="23"/>
      <c r="ALR84" s="23"/>
      <c r="ALS84" s="23"/>
      <c r="ALT84" s="23"/>
      <c r="ALU84" s="23"/>
      <c r="ALV84" s="23"/>
      <c r="ALW84" s="23"/>
      <c r="ALX84" s="23"/>
      <c r="ALY84" s="23"/>
      <c r="ALZ84" s="23"/>
      <c r="AMA84" s="23"/>
      <c r="AMB84" s="23"/>
      <c r="AMC84" s="23"/>
      <c r="AMD84" s="23"/>
      <c r="AME84" s="23"/>
      <c r="AMF84" s="23"/>
      <c r="AMG84" s="23"/>
      <c r="AMH84" s="23"/>
      <c r="AMI84" s="23"/>
      <c r="AMJ84" s="23"/>
      <c r="AMK84" s="23"/>
    </row>
    <row r="85" spans="1:1025" s="24" customFormat="1" ht="38.25" customHeight="1">
      <c r="A85" s="375"/>
      <c r="B85" s="285"/>
      <c r="C85" s="273" t="s">
        <v>100</v>
      </c>
      <c r="D85" s="273"/>
      <c r="E85" s="304">
        <v>0.06</v>
      </c>
      <c r="F85" s="305"/>
      <c r="G85" s="351"/>
      <c r="I85" s="26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  <c r="KH85" s="23"/>
      <c r="KI85" s="23"/>
      <c r="KJ85" s="23"/>
      <c r="KK85" s="23"/>
      <c r="KL85" s="23"/>
      <c r="KM85" s="23"/>
      <c r="KN85" s="23"/>
      <c r="KO85" s="23"/>
      <c r="KP85" s="23"/>
      <c r="KQ85" s="23"/>
      <c r="KR85" s="23"/>
      <c r="KS85" s="23"/>
      <c r="KT85" s="23"/>
      <c r="KU85" s="23"/>
      <c r="KV85" s="23"/>
      <c r="KW85" s="23"/>
      <c r="KX85" s="23"/>
      <c r="KY85" s="23"/>
      <c r="KZ85" s="23"/>
      <c r="LA85" s="23"/>
      <c r="LB85" s="23"/>
      <c r="LC85" s="23"/>
      <c r="LD85" s="23"/>
      <c r="LE85" s="23"/>
      <c r="LF85" s="23"/>
      <c r="LG85" s="23"/>
      <c r="LH85" s="23"/>
      <c r="LI85" s="23"/>
      <c r="LJ85" s="23"/>
      <c r="LK85" s="23"/>
      <c r="LL85" s="23"/>
      <c r="LM85" s="23"/>
      <c r="LN85" s="23"/>
      <c r="LO85" s="23"/>
      <c r="LP85" s="23"/>
      <c r="LQ85" s="23"/>
      <c r="LR85" s="23"/>
      <c r="LS85" s="23"/>
      <c r="LT85" s="23"/>
      <c r="LU85" s="23"/>
      <c r="LV85" s="23"/>
      <c r="LW85" s="23"/>
      <c r="LX85" s="23"/>
      <c r="LY85" s="23"/>
      <c r="LZ85" s="23"/>
      <c r="MA85" s="23"/>
      <c r="MB85" s="23"/>
      <c r="MC85" s="23"/>
      <c r="MD85" s="23"/>
      <c r="ME85" s="23"/>
      <c r="MF85" s="23"/>
      <c r="MG85" s="23"/>
      <c r="MH85" s="23"/>
      <c r="MI85" s="23"/>
      <c r="MJ85" s="23"/>
      <c r="MK85" s="23"/>
      <c r="ML85" s="23"/>
      <c r="MM85" s="23"/>
      <c r="MN85" s="23"/>
      <c r="MO85" s="23"/>
      <c r="MP85" s="23"/>
      <c r="MQ85" s="23"/>
      <c r="MR85" s="23"/>
      <c r="MS85" s="23"/>
      <c r="MT85" s="23"/>
      <c r="MU85" s="23"/>
      <c r="MV85" s="23"/>
      <c r="MW85" s="23"/>
      <c r="MX85" s="23"/>
      <c r="MY85" s="23"/>
      <c r="MZ85" s="23"/>
      <c r="NA85" s="23"/>
      <c r="NB85" s="23"/>
      <c r="NC85" s="23"/>
      <c r="ND85" s="23"/>
      <c r="NE85" s="23"/>
      <c r="NF85" s="23"/>
      <c r="NG85" s="23"/>
      <c r="NH85" s="23"/>
      <c r="NI85" s="23"/>
      <c r="NJ85" s="23"/>
      <c r="NK85" s="23"/>
      <c r="NL85" s="23"/>
      <c r="NM85" s="23"/>
      <c r="NN85" s="23"/>
      <c r="NO85" s="23"/>
      <c r="NP85" s="23"/>
      <c r="NQ85" s="23"/>
      <c r="NR85" s="23"/>
      <c r="NS85" s="23"/>
      <c r="NT85" s="23"/>
      <c r="NU85" s="23"/>
      <c r="NV85" s="23"/>
      <c r="NW85" s="23"/>
      <c r="NX85" s="23"/>
      <c r="NY85" s="23"/>
      <c r="NZ85" s="23"/>
      <c r="OA85" s="23"/>
      <c r="OB85" s="23"/>
      <c r="OC85" s="23"/>
      <c r="OD85" s="23"/>
      <c r="OE85" s="23"/>
      <c r="OF85" s="23"/>
      <c r="OG85" s="23"/>
      <c r="OH85" s="23"/>
      <c r="OI85" s="23"/>
      <c r="OJ85" s="23"/>
      <c r="OK85" s="23"/>
      <c r="OL85" s="23"/>
      <c r="OM85" s="23"/>
      <c r="ON85" s="23"/>
      <c r="OO85" s="23"/>
      <c r="OP85" s="23"/>
      <c r="OQ85" s="23"/>
      <c r="OR85" s="23"/>
      <c r="OS85" s="23"/>
      <c r="OT85" s="23"/>
      <c r="OU85" s="23"/>
      <c r="OV85" s="23"/>
      <c r="OW85" s="23"/>
      <c r="OX85" s="23"/>
      <c r="OY85" s="23"/>
      <c r="OZ85" s="23"/>
      <c r="PA85" s="23"/>
      <c r="PB85" s="23"/>
      <c r="PC85" s="23"/>
      <c r="PD85" s="23"/>
      <c r="PE85" s="23"/>
      <c r="PF85" s="23"/>
      <c r="PG85" s="23"/>
      <c r="PH85" s="23"/>
      <c r="PI85" s="23"/>
      <c r="PJ85" s="23"/>
      <c r="PK85" s="23"/>
      <c r="PL85" s="23"/>
      <c r="PM85" s="23"/>
      <c r="PN85" s="23"/>
      <c r="PO85" s="23"/>
      <c r="PP85" s="23"/>
      <c r="PQ85" s="23"/>
      <c r="PR85" s="23"/>
      <c r="PS85" s="23"/>
      <c r="PT85" s="23"/>
      <c r="PU85" s="23"/>
      <c r="PV85" s="23"/>
      <c r="PW85" s="23"/>
      <c r="PX85" s="23"/>
      <c r="PY85" s="23"/>
      <c r="PZ85" s="23"/>
      <c r="QA85" s="23"/>
      <c r="QB85" s="23"/>
      <c r="QC85" s="23"/>
      <c r="QD85" s="23"/>
      <c r="QE85" s="23"/>
      <c r="QF85" s="23"/>
      <c r="QG85" s="23"/>
      <c r="QH85" s="23"/>
      <c r="QI85" s="23"/>
      <c r="QJ85" s="23"/>
      <c r="QK85" s="23"/>
      <c r="QL85" s="23"/>
      <c r="QM85" s="23"/>
      <c r="QN85" s="23"/>
      <c r="QO85" s="23"/>
      <c r="QP85" s="23"/>
      <c r="QQ85" s="23"/>
      <c r="QR85" s="23"/>
      <c r="QS85" s="23"/>
      <c r="QT85" s="23"/>
      <c r="QU85" s="23"/>
      <c r="QV85" s="23"/>
      <c r="QW85" s="23"/>
      <c r="QX85" s="23"/>
      <c r="QY85" s="23"/>
      <c r="QZ85" s="23"/>
      <c r="RA85" s="23"/>
      <c r="RB85" s="23"/>
      <c r="RC85" s="23"/>
      <c r="RD85" s="23"/>
      <c r="RE85" s="23"/>
      <c r="RF85" s="23"/>
      <c r="RG85" s="23"/>
      <c r="RH85" s="23"/>
      <c r="RI85" s="23"/>
      <c r="RJ85" s="23"/>
      <c r="RK85" s="23"/>
      <c r="RL85" s="23"/>
      <c r="RM85" s="23"/>
      <c r="RN85" s="23"/>
      <c r="RO85" s="23"/>
      <c r="RP85" s="23"/>
      <c r="RQ85" s="23"/>
      <c r="RR85" s="23"/>
      <c r="RS85" s="23"/>
      <c r="RT85" s="23"/>
      <c r="RU85" s="23"/>
      <c r="RV85" s="23"/>
      <c r="RW85" s="23"/>
      <c r="RX85" s="23"/>
      <c r="RY85" s="23"/>
      <c r="RZ85" s="23"/>
      <c r="SA85" s="23"/>
      <c r="SB85" s="23"/>
      <c r="SC85" s="23"/>
      <c r="SD85" s="23"/>
      <c r="SE85" s="23"/>
      <c r="SF85" s="23"/>
      <c r="SG85" s="23"/>
      <c r="SH85" s="23"/>
      <c r="SI85" s="23"/>
      <c r="SJ85" s="23"/>
      <c r="SK85" s="23"/>
      <c r="SL85" s="23"/>
      <c r="SM85" s="23"/>
      <c r="SN85" s="23"/>
      <c r="SO85" s="23"/>
      <c r="SP85" s="23"/>
      <c r="SQ85" s="23"/>
      <c r="SR85" s="23"/>
      <c r="SS85" s="23"/>
      <c r="ST85" s="23"/>
      <c r="SU85" s="23"/>
      <c r="SV85" s="23"/>
      <c r="SW85" s="23"/>
      <c r="SX85" s="23"/>
      <c r="SY85" s="23"/>
      <c r="SZ85" s="23"/>
      <c r="TA85" s="23"/>
      <c r="TB85" s="23"/>
      <c r="TC85" s="23"/>
      <c r="TD85" s="23"/>
      <c r="TE85" s="23"/>
      <c r="TF85" s="23"/>
      <c r="TG85" s="23"/>
      <c r="TH85" s="23"/>
      <c r="TI85" s="23"/>
      <c r="TJ85" s="23"/>
      <c r="TK85" s="23"/>
      <c r="TL85" s="23"/>
      <c r="TM85" s="23"/>
      <c r="TN85" s="23"/>
      <c r="TO85" s="23"/>
      <c r="TP85" s="23"/>
      <c r="TQ85" s="23"/>
      <c r="TR85" s="23"/>
      <c r="TS85" s="23"/>
      <c r="TT85" s="23"/>
      <c r="TU85" s="23"/>
      <c r="TV85" s="23"/>
      <c r="TW85" s="23"/>
      <c r="TX85" s="23"/>
      <c r="TY85" s="23"/>
      <c r="TZ85" s="23"/>
      <c r="UA85" s="23"/>
      <c r="UB85" s="23"/>
      <c r="UC85" s="23"/>
      <c r="UD85" s="23"/>
      <c r="UE85" s="23"/>
      <c r="UF85" s="23"/>
      <c r="UG85" s="23"/>
      <c r="UH85" s="23"/>
      <c r="UI85" s="23"/>
      <c r="UJ85" s="23"/>
      <c r="UK85" s="23"/>
      <c r="UL85" s="23"/>
      <c r="UM85" s="23"/>
      <c r="UN85" s="23"/>
      <c r="UO85" s="23"/>
      <c r="UP85" s="23"/>
      <c r="UQ85" s="23"/>
      <c r="UR85" s="23"/>
      <c r="US85" s="23"/>
      <c r="UT85" s="23"/>
      <c r="UU85" s="23"/>
      <c r="UV85" s="23"/>
      <c r="UW85" s="23"/>
      <c r="UX85" s="23"/>
      <c r="UY85" s="23"/>
      <c r="UZ85" s="23"/>
      <c r="VA85" s="23"/>
      <c r="VB85" s="23"/>
      <c r="VC85" s="23"/>
      <c r="VD85" s="23"/>
      <c r="VE85" s="23"/>
      <c r="VF85" s="23"/>
      <c r="VG85" s="23"/>
      <c r="VH85" s="23"/>
      <c r="VI85" s="23"/>
      <c r="VJ85" s="23"/>
      <c r="VK85" s="23"/>
      <c r="VL85" s="23"/>
      <c r="VM85" s="23"/>
      <c r="VN85" s="23"/>
      <c r="VO85" s="23"/>
      <c r="VP85" s="23"/>
      <c r="VQ85" s="23"/>
      <c r="VR85" s="23"/>
      <c r="VS85" s="23"/>
      <c r="VT85" s="23"/>
      <c r="VU85" s="23"/>
      <c r="VV85" s="23"/>
      <c r="VW85" s="23"/>
      <c r="VX85" s="23"/>
      <c r="VY85" s="23"/>
      <c r="VZ85" s="23"/>
      <c r="WA85" s="23"/>
      <c r="WB85" s="23"/>
      <c r="WC85" s="23"/>
      <c r="WD85" s="23"/>
      <c r="WE85" s="23"/>
      <c r="WF85" s="23"/>
      <c r="WG85" s="23"/>
      <c r="WH85" s="23"/>
      <c r="WI85" s="23"/>
      <c r="WJ85" s="23"/>
      <c r="WK85" s="23"/>
      <c r="WL85" s="23"/>
      <c r="WM85" s="23"/>
      <c r="WN85" s="23"/>
      <c r="WO85" s="23"/>
      <c r="WP85" s="23"/>
      <c r="WQ85" s="23"/>
      <c r="WR85" s="23"/>
      <c r="WS85" s="23"/>
      <c r="WT85" s="23"/>
      <c r="WU85" s="23"/>
      <c r="WV85" s="23"/>
      <c r="WW85" s="23"/>
      <c r="WX85" s="23"/>
      <c r="WY85" s="23"/>
      <c r="WZ85" s="23"/>
      <c r="XA85" s="23"/>
      <c r="XB85" s="23"/>
      <c r="XC85" s="23"/>
      <c r="XD85" s="23"/>
      <c r="XE85" s="23"/>
      <c r="XF85" s="23"/>
      <c r="XG85" s="23"/>
      <c r="XH85" s="23"/>
      <c r="XI85" s="23"/>
      <c r="XJ85" s="23"/>
      <c r="XK85" s="23"/>
      <c r="XL85" s="23"/>
      <c r="XM85" s="23"/>
      <c r="XN85" s="23"/>
      <c r="XO85" s="23"/>
      <c r="XP85" s="23"/>
      <c r="XQ85" s="23"/>
      <c r="XR85" s="23"/>
      <c r="XS85" s="23"/>
      <c r="XT85" s="23"/>
      <c r="XU85" s="23"/>
      <c r="XV85" s="23"/>
      <c r="XW85" s="23"/>
      <c r="XX85" s="23"/>
      <c r="XY85" s="23"/>
      <c r="XZ85" s="23"/>
      <c r="YA85" s="23"/>
      <c r="YB85" s="23"/>
      <c r="YC85" s="23"/>
      <c r="YD85" s="23"/>
      <c r="YE85" s="23"/>
      <c r="YF85" s="23"/>
      <c r="YG85" s="23"/>
      <c r="YH85" s="23"/>
      <c r="YI85" s="23"/>
      <c r="YJ85" s="23"/>
      <c r="YK85" s="23"/>
      <c r="YL85" s="23"/>
      <c r="YM85" s="23"/>
      <c r="YN85" s="23"/>
      <c r="YO85" s="23"/>
      <c r="YP85" s="23"/>
      <c r="YQ85" s="23"/>
      <c r="YR85" s="23"/>
      <c r="YS85" s="23"/>
      <c r="YT85" s="23"/>
      <c r="YU85" s="23"/>
      <c r="YV85" s="23"/>
      <c r="YW85" s="23"/>
      <c r="YX85" s="23"/>
      <c r="YY85" s="23"/>
      <c r="YZ85" s="23"/>
      <c r="ZA85" s="23"/>
      <c r="ZB85" s="23"/>
      <c r="ZC85" s="23"/>
      <c r="ZD85" s="23"/>
      <c r="ZE85" s="23"/>
      <c r="ZF85" s="23"/>
      <c r="ZG85" s="23"/>
      <c r="ZH85" s="23"/>
      <c r="ZI85" s="23"/>
      <c r="ZJ85" s="23"/>
      <c r="ZK85" s="23"/>
      <c r="ZL85" s="23"/>
      <c r="ZM85" s="23"/>
      <c r="ZN85" s="23"/>
      <c r="ZO85" s="23"/>
      <c r="ZP85" s="23"/>
      <c r="ZQ85" s="23"/>
      <c r="ZR85" s="23"/>
      <c r="ZS85" s="23"/>
      <c r="ZT85" s="23"/>
      <c r="ZU85" s="23"/>
      <c r="ZV85" s="23"/>
      <c r="ZW85" s="23"/>
      <c r="ZX85" s="23"/>
      <c r="ZY85" s="23"/>
      <c r="ZZ85" s="23"/>
      <c r="AAA85" s="23"/>
      <c r="AAB85" s="23"/>
      <c r="AAC85" s="23"/>
      <c r="AAD85" s="23"/>
      <c r="AAE85" s="23"/>
      <c r="AAF85" s="23"/>
      <c r="AAG85" s="23"/>
      <c r="AAH85" s="23"/>
      <c r="AAI85" s="23"/>
      <c r="AAJ85" s="23"/>
      <c r="AAK85" s="23"/>
      <c r="AAL85" s="23"/>
      <c r="AAM85" s="23"/>
      <c r="AAN85" s="23"/>
      <c r="AAO85" s="23"/>
      <c r="AAP85" s="23"/>
      <c r="AAQ85" s="23"/>
      <c r="AAR85" s="23"/>
      <c r="AAS85" s="23"/>
      <c r="AAT85" s="23"/>
      <c r="AAU85" s="23"/>
      <c r="AAV85" s="23"/>
      <c r="AAW85" s="23"/>
      <c r="AAX85" s="23"/>
      <c r="AAY85" s="23"/>
      <c r="AAZ85" s="23"/>
      <c r="ABA85" s="23"/>
      <c r="ABB85" s="23"/>
      <c r="ABC85" s="23"/>
      <c r="ABD85" s="23"/>
      <c r="ABE85" s="23"/>
      <c r="ABF85" s="23"/>
      <c r="ABG85" s="23"/>
      <c r="ABH85" s="23"/>
      <c r="ABI85" s="23"/>
      <c r="ABJ85" s="23"/>
      <c r="ABK85" s="23"/>
      <c r="ABL85" s="23"/>
      <c r="ABM85" s="23"/>
      <c r="ABN85" s="23"/>
      <c r="ABO85" s="23"/>
      <c r="ABP85" s="23"/>
      <c r="ABQ85" s="23"/>
      <c r="ABR85" s="23"/>
      <c r="ABS85" s="23"/>
      <c r="ABT85" s="23"/>
      <c r="ABU85" s="23"/>
      <c r="ABV85" s="23"/>
      <c r="ABW85" s="23"/>
      <c r="ABX85" s="23"/>
      <c r="ABY85" s="23"/>
      <c r="ABZ85" s="23"/>
      <c r="ACA85" s="23"/>
      <c r="ACB85" s="23"/>
      <c r="ACC85" s="23"/>
      <c r="ACD85" s="23"/>
      <c r="ACE85" s="23"/>
      <c r="ACF85" s="23"/>
      <c r="ACG85" s="23"/>
      <c r="ACH85" s="23"/>
      <c r="ACI85" s="23"/>
      <c r="ACJ85" s="23"/>
      <c r="ACK85" s="23"/>
      <c r="ACL85" s="23"/>
      <c r="ACM85" s="23"/>
      <c r="ACN85" s="23"/>
      <c r="ACO85" s="23"/>
      <c r="ACP85" s="23"/>
      <c r="ACQ85" s="23"/>
      <c r="ACR85" s="23"/>
      <c r="ACS85" s="23"/>
      <c r="ACT85" s="23"/>
      <c r="ACU85" s="23"/>
      <c r="ACV85" s="23"/>
      <c r="ACW85" s="23"/>
      <c r="ACX85" s="23"/>
      <c r="ACY85" s="23"/>
      <c r="ACZ85" s="23"/>
      <c r="ADA85" s="23"/>
      <c r="ADB85" s="23"/>
      <c r="ADC85" s="23"/>
      <c r="ADD85" s="23"/>
      <c r="ADE85" s="23"/>
      <c r="ADF85" s="23"/>
      <c r="ADG85" s="23"/>
      <c r="ADH85" s="23"/>
      <c r="ADI85" s="23"/>
      <c r="ADJ85" s="23"/>
      <c r="ADK85" s="23"/>
      <c r="ADL85" s="23"/>
      <c r="ADM85" s="23"/>
      <c r="ADN85" s="23"/>
      <c r="ADO85" s="23"/>
      <c r="ADP85" s="23"/>
      <c r="ADQ85" s="23"/>
      <c r="ADR85" s="23"/>
      <c r="ADS85" s="23"/>
      <c r="ADT85" s="23"/>
      <c r="ADU85" s="23"/>
      <c r="ADV85" s="23"/>
      <c r="ADW85" s="23"/>
      <c r="ADX85" s="23"/>
      <c r="ADY85" s="23"/>
      <c r="ADZ85" s="23"/>
      <c r="AEA85" s="23"/>
      <c r="AEB85" s="23"/>
      <c r="AEC85" s="23"/>
      <c r="AED85" s="23"/>
      <c r="AEE85" s="23"/>
      <c r="AEF85" s="23"/>
      <c r="AEG85" s="23"/>
      <c r="AEH85" s="23"/>
      <c r="AEI85" s="23"/>
      <c r="AEJ85" s="23"/>
      <c r="AEK85" s="23"/>
      <c r="AEL85" s="23"/>
      <c r="AEM85" s="23"/>
      <c r="AEN85" s="23"/>
      <c r="AEO85" s="23"/>
      <c r="AEP85" s="23"/>
      <c r="AEQ85" s="23"/>
      <c r="AER85" s="23"/>
      <c r="AES85" s="23"/>
      <c r="AET85" s="23"/>
      <c r="AEU85" s="23"/>
      <c r="AEV85" s="23"/>
      <c r="AEW85" s="23"/>
      <c r="AEX85" s="23"/>
      <c r="AEY85" s="23"/>
      <c r="AEZ85" s="23"/>
      <c r="AFA85" s="23"/>
      <c r="AFB85" s="23"/>
      <c r="AFC85" s="23"/>
      <c r="AFD85" s="23"/>
      <c r="AFE85" s="23"/>
      <c r="AFF85" s="23"/>
      <c r="AFG85" s="23"/>
      <c r="AFH85" s="23"/>
      <c r="AFI85" s="23"/>
      <c r="AFJ85" s="23"/>
      <c r="AFK85" s="23"/>
      <c r="AFL85" s="23"/>
      <c r="AFM85" s="23"/>
      <c r="AFN85" s="23"/>
      <c r="AFO85" s="23"/>
      <c r="AFP85" s="23"/>
      <c r="AFQ85" s="23"/>
      <c r="AFR85" s="23"/>
      <c r="AFS85" s="23"/>
      <c r="AFT85" s="23"/>
      <c r="AFU85" s="23"/>
      <c r="AFV85" s="23"/>
      <c r="AFW85" s="23"/>
      <c r="AFX85" s="23"/>
      <c r="AFY85" s="23"/>
      <c r="AFZ85" s="23"/>
      <c r="AGA85" s="23"/>
      <c r="AGB85" s="23"/>
      <c r="AGC85" s="23"/>
      <c r="AGD85" s="23"/>
      <c r="AGE85" s="23"/>
      <c r="AGF85" s="23"/>
      <c r="AGG85" s="23"/>
      <c r="AGH85" s="23"/>
      <c r="AGI85" s="23"/>
      <c r="AGJ85" s="23"/>
      <c r="AGK85" s="23"/>
      <c r="AGL85" s="23"/>
      <c r="AGM85" s="23"/>
      <c r="AGN85" s="23"/>
      <c r="AGO85" s="23"/>
      <c r="AGP85" s="23"/>
      <c r="AGQ85" s="23"/>
      <c r="AGR85" s="23"/>
      <c r="AGS85" s="23"/>
      <c r="AGT85" s="23"/>
      <c r="AGU85" s="23"/>
      <c r="AGV85" s="23"/>
      <c r="AGW85" s="23"/>
      <c r="AGX85" s="23"/>
      <c r="AGY85" s="23"/>
      <c r="AGZ85" s="23"/>
      <c r="AHA85" s="23"/>
      <c r="AHB85" s="23"/>
      <c r="AHC85" s="23"/>
      <c r="AHD85" s="23"/>
      <c r="AHE85" s="23"/>
      <c r="AHF85" s="23"/>
      <c r="AHG85" s="23"/>
      <c r="AHH85" s="23"/>
      <c r="AHI85" s="23"/>
      <c r="AHJ85" s="23"/>
      <c r="AHK85" s="23"/>
      <c r="AHL85" s="23"/>
      <c r="AHM85" s="23"/>
      <c r="AHN85" s="23"/>
      <c r="AHO85" s="23"/>
      <c r="AHP85" s="23"/>
      <c r="AHQ85" s="23"/>
      <c r="AHR85" s="23"/>
      <c r="AHS85" s="23"/>
      <c r="AHT85" s="23"/>
      <c r="AHU85" s="23"/>
      <c r="AHV85" s="23"/>
      <c r="AHW85" s="23"/>
      <c r="AHX85" s="23"/>
      <c r="AHY85" s="23"/>
      <c r="AHZ85" s="23"/>
      <c r="AIA85" s="23"/>
      <c r="AIB85" s="23"/>
      <c r="AIC85" s="23"/>
      <c r="AID85" s="23"/>
      <c r="AIE85" s="23"/>
      <c r="AIF85" s="23"/>
      <c r="AIG85" s="23"/>
      <c r="AIH85" s="23"/>
      <c r="AII85" s="23"/>
      <c r="AIJ85" s="23"/>
      <c r="AIK85" s="23"/>
      <c r="AIL85" s="23"/>
      <c r="AIM85" s="23"/>
      <c r="AIN85" s="23"/>
      <c r="AIO85" s="23"/>
      <c r="AIP85" s="23"/>
      <c r="AIQ85" s="23"/>
      <c r="AIR85" s="23"/>
      <c r="AIS85" s="23"/>
      <c r="AIT85" s="23"/>
      <c r="AIU85" s="23"/>
      <c r="AIV85" s="23"/>
      <c r="AIW85" s="23"/>
      <c r="AIX85" s="23"/>
      <c r="AIY85" s="23"/>
      <c r="AIZ85" s="23"/>
      <c r="AJA85" s="23"/>
      <c r="AJB85" s="23"/>
      <c r="AJC85" s="23"/>
      <c r="AJD85" s="23"/>
      <c r="AJE85" s="23"/>
      <c r="AJF85" s="23"/>
      <c r="AJG85" s="23"/>
      <c r="AJH85" s="23"/>
      <c r="AJI85" s="23"/>
      <c r="AJJ85" s="23"/>
      <c r="AJK85" s="23"/>
      <c r="AJL85" s="23"/>
      <c r="AJM85" s="23"/>
      <c r="AJN85" s="23"/>
      <c r="AJO85" s="23"/>
      <c r="AJP85" s="23"/>
      <c r="AJQ85" s="23"/>
      <c r="AJR85" s="23"/>
      <c r="AJS85" s="23"/>
      <c r="AJT85" s="23"/>
      <c r="AJU85" s="23"/>
      <c r="AJV85" s="23"/>
      <c r="AJW85" s="23"/>
      <c r="AJX85" s="23"/>
      <c r="AJY85" s="23"/>
      <c r="AJZ85" s="23"/>
      <c r="AKA85" s="23"/>
      <c r="AKB85" s="23"/>
      <c r="AKC85" s="23"/>
      <c r="AKD85" s="23"/>
      <c r="AKE85" s="23"/>
      <c r="AKF85" s="23"/>
      <c r="AKG85" s="23"/>
      <c r="AKH85" s="23"/>
      <c r="AKI85" s="23"/>
      <c r="AKJ85" s="23"/>
      <c r="AKK85" s="23"/>
      <c r="AKL85" s="23"/>
      <c r="AKM85" s="23"/>
      <c r="AKN85" s="23"/>
      <c r="AKO85" s="23"/>
      <c r="AKP85" s="23"/>
      <c r="AKQ85" s="23"/>
      <c r="AKR85" s="23"/>
      <c r="AKS85" s="23"/>
      <c r="AKT85" s="23"/>
      <c r="AKU85" s="23"/>
      <c r="AKV85" s="23"/>
      <c r="AKW85" s="23"/>
      <c r="AKX85" s="23"/>
      <c r="AKY85" s="23"/>
      <c r="AKZ85" s="23"/>
      <c r="ALA85" s="23"/>
      <c r="ALB85" s="23"/>
      <c r="ALC85" s="23"/>
      <c r="ALD85" s="23"/>
      <c r="ALE85" s="23"/>
      <c r="ALF85" s="23"/>
      <c r="ALG85" s="23"/>
      <c r="ALH85" s="23"/>
      <c r="ALI85" s="23"/>
      <c r="ALJ85" s="23"/>
      <c r="ALK85" s="23"/>
      <c r="ALL85" s="23"/>
      <c r="ALM85" s="23"/>
      <c r="ALN85" s="23"/>
      <c r="ALO85" s="23"/>
      <c r="ALP85" s="23"/>
      <c r="ALQ85" s="23"/>
      <c r="ALR85" s="23"/>
      <c r="ALS85" s="23"/>
      <c r="ALT85" s="23"/>
      <c r="ALU85" s="23"/>
      <c r="ALV85" s="23"/>
      <c r="ALW85" s="23"/>
      <c r="ALX85" s="23"/>
      <c r="ALY85" s="23"/>
      <c r="ALZ85" s="23"/>
      <c r="AMA85" s="23"/>
      <c r="AMB85" s="23"/>
      <c r="AMC85" s="23"/>
      <c r="AMD85" s="23"/>
      <c r="AME85" s="23"/>
      <c r="AMF85" s="23"/>
      <c r="AMG85" s="23"/>
      <c r="AMH85" s="23"/>
      <c r="AMI85" s="23"/>
      <c r="AMJ85" s="23"/>
      <c r="AMK85" s="23"/>
    </row>
    <row r="86" spans="1:1025" s="24" customFormat="1" ht="30.75" customHeight="1">
      <c r="A86" s="375" t="s">
        <v>10</v>
      </c>
      <c r="B86" s="285" t="s">
        <v>307</v>
      </c>
      <c r="C86" s="273" t="s">
        <v>99</v>
      </c>
      <c r="D86" s="273"/>
      <c r="E86" s="352">
        <v>20</v>
      </c>
      <c r="F86" s="353"/>
      <c r="G86" s="351">
        <f>ROUND((E86*E87)-((E86*E87)*E88),2)</f>
        <v>480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F86" s="23"/>
      <c r="KG86" s="23"/>
      <c r="KH86" s="23"/>
      <c r="KI86" s="23"/>
      <c r="KJ86" s="23"/>
      <c r="KK86" s="23"/>
      <c r="KL86" s="23"/>
      <c r="KM86" s="23"/>
      <c r="KN86" s="23"/>
      <c r="KO86" s="23"/>
      <c r="KP86" s="23"/>
      <c r="KQ86" s="23"/>
      <c r="KR86" s="23"/>
      <c r="KS86" s="23"/>
      <c r="KT86" s="23"/>
      <c r="KU86" s="23"/>
      <c r="KV86" s="23"/>
      <c r="KW86" s="23"/>
      <c r="KX86" s="23"/>
      <c r="KY86" s="23"/>
      <c r="KZ86" s="23"/>
      <c r="LA86" s="23"/>
      <c r="LB86" s="23"/>
      <c r="LC86" s="23"/>
      <c r="LD86" s="23"/>
      <c r="LE86" s="23"/>
      <c r="LF86" s="23"/>
      <c r="LG86" s="23"/>
      <c r="LH86" s="23"/>
      <c r="LI86" s="23"/>
      <c r="LJ86" s="23"/>
      <c r="LK86" s="23"/>
      <c r="LL86" s="23"/>
      <c r="LM86" s="23"/>
      <c r="LN86" s="23"/>
      <c r="LO86" s="23"/>
      <c r="LP86" s="23"/>
      <c r="LQ86" s="23"/>
      <c r="LR86" s="23"/>
      <c r="LS86" s="23"/>
      <c r="LT86" s="23"/>
      <c r="LU86" s="23"/>
      <c r="LV86" s="23"/>
      <c r="LW86" s="23"/>
      <c r="LX86" s="23"/>
      <c r="LY86" s="23"/>
      <c r="LZ86" s="23"/>
      <c r="MA86" s="23"/>
      <c r="MB86" s="23"/>
      <c r="MC86" s="23"/>
      <c r="MD86" s="23"/>
      <c r="ME86" s="23"/>
      <c r="MF86" s="23"/>
      <c r="MG86" s="23"/>
      <c r="MH86" s="23"/>
      <c r="MI86" s="23"/>
      <c r="MJ86" s="23"/>
      <c r="MK86" s="23"/>
      <c r="ML86" s="23"/>
      <c r="MM86" s="23"/>
      <c r="MN86" s="23"/>
      <c r="MO86" s="23"/>
      <c r="MP86" s="23"/>
      <c r="MQ86" s="23"/>
      <c r="MR86" s="23"/>
      <c r="MS86" s="23"/>
      <c r="MT86" s="23"/>
      <c r="MU86" s="23"/>
      <c r="MV86" s="23"/>
      <c r="MW86" s="23"/>
      <c r="MX86" s="23"/>
      <c r="MY86" s="23"/>
      <c r="MZ86" s="23"/>
      <c r="NA86" s="23"/>
      <c r="NB86" s="23"/>
      <c r="NC86" s="23"/>
      <c r="ND86" s="23"/>
      <c r="NE86" s="23"/>
      <c r="NF86" s="23"/>
      <c r="NG86" s="23"/>
      <c r="NH86" s="23"/>
      <c r="NI86" s="23"/>
      <c r="NJ86" s="23"/>
      <c r="NK86" s="23"/>
      <c r="NL86" s="23"/>
      <c r="NM86" s="23"/>
      <c r="NN86" s="23"/>
      <c r="NO86" s="23"/>
      <c r="NP86" s="23"/>
      <c r="NQ86" s="23"/>
      <c r="NR86" s="23"/>
      <c r="NS86" s="23"/>
      <c r="NT86" s="23"/>
      <c r="NU86" s="23"/>
      <c r="NV86" s="23"/>
      <c r="NW86" s="23"/>
      <c r="NX86" s="23"/>
      <c r="NY86" s="23"/>
      <c r="NZ86" s="23"/>
      <c r="OA86" s="23"/>
      <c r="OB86" s="23"/>
      <c r="OC86" s="23"/>
      <c r="OD86" s="23"/>
      <c r="OE86" s="23"/>
      <c r="OF86" s="23"/>
      <c r="OG86" s="23"/>
      <c r="OH86" s="23"/>
      <c r="OI86" s="23"/>
      <c r="OJ86" s="23"/>
      <c r="OK86" s="23"/>
      <c r="OL86" s="23"/>
      <c r="OM86" s="23"/>
      <c r="ON86" s="23"/>
      <c r="OO86" s="23"/>
      <c r="OP86" s="23"/>
      <c r="OQ86" s="23"/>
      <c r="OR86" s="23"/>
      <c r="OS86" s="23"/>
      <c r="OT86" s="23"/>
      <c r="OU86" s="23"/>
      <c r="OV86" s="23"/>
      <c r="OW86" s="23"/>
      <c r="OX86" s="23"/>
      <c r="OY86" s="23"/>
      <c r="OZ86" s="23"/>
      <c r="PA86" s="23"/>
      <c r="PB86" s="23"/>
      <c r="PC86" s="23"/>
      <c r="PD86" s="23"/>
      <c r="PE86" s="23"/>
      <c r="PF86" s="23"/>
      <c r="PG86" s="23"/>
      <c r="PH86" s="23"/>
      <c r="PI86" s="23"/>
      <c r="PJ86" s="23"/>
      <c r="PK86" s="23"/>
      <c r="PL86" s="23"/>
      <c r="PM86" s="23"/>
      <c r="PN86" s="23"/>
      <c r="PO86" s="23"/>
      <c r="PP86" s="23"/>
      <c r="PQ86" s="23"/>
      <c r="PR86" s="23"/>
      <c r="PS86" s="23"/>
      <c r="PT86" s="23"/>
      <c r="PU86" s="23"/>
      <c r="PV86" s="23"/>
      <c r="PW86" s="23"/>
      <c r="PX86" s="23"/>
      <c r="PY86" s="23"/>
      <c r="PZ86" s="23"/>
      <c r="QA86" s="23"/>
      <c r="QB86" s="23"/>
      <c r="QC86" s="23"/>
      <c r="QD86" s="23"/>
      <c r="QE86" s="23"/>
      <c r="QF86" s="23"/>
      <c r="QG86" s="23"/>
      <c r="QH86" s="23"/>
      <c r="QI86" s="23"/>
      <c r="QJ86" s="23"/>
      <c r="QK86" s="23"/>
      <c r="QL86" s="23"/>
      <c r="QM86" s="23"/>
      <c r="QN86" s="23"/>
      <c r="QO86" s="23"/>
      <c r="QP86" s="23"/>
      <c r="QQ86" s="23"/>
      <c r="QR86" s="23"/>
      <c r="QS86" s="23"/>
      <c r="QT86" s="23"/>
      <c r="QU86" s="23"/>
      <c r="QV86" s="23"/>
      <c r="QW86" s="23"/>
      <c r="QX86" s="23"/>
      <c r="QY86" s="23"/>
      <c r="QZ86" s="23"/>
      <c r="RA86" s="23"/>
      <c r="RB86" s="23"/>
      <c r="RC86" s="23"/>
      <c r="RD86" s="23"/>
      <c r="RE86" s="23"/>
      <c r="RF86" s="23"/>
      <c r="RG86" s="23"/>
      <c r="RH86" s="23"/>
      <c r="RI86" s="23"/>
      <c r="RJ86" s="23"/>
      <c r="RK86" s="23"/>
      <c r="RL86" s="23"/>
      <c r="RM86" s="23"/>
      <c r="RN86" s="23"/>
      <c r="RO86" s="23"/>
      <c r="RP86" s="23"/>
      <c r="RQ86" s="23"/>
      <c r="RR86" s="23"/>
      <c r="RS86" s="23"/>
      <c r="RT86" s="23"/>
      <c r="RU86" s="23"/>
      <c r="RV86" s="23"/>
      <c r="RW86" s="23"/>
      <c r="RX86" s="23"/>
      <c r="RY86" s="23"/>
      <c r="RZ86" s="23"/>
      <c r="SA86" s="23"/>
      <c r="SB86" s="23"/>
      <c r="SC86" s="23"/>
      <c r="SD86" s="23"/>
      <c r="SE86" s="23"/>
      <c r="SF86" s="23"/>
      <c r="SG86" s="23"/>
      <c r="SH86" s="23"/>
      <c r="SI86" s="23"/>
      <c r="SJ86" s="23"/>
      <c r="SK86" s="23"/>
      <c r="SL86" s="23"/>
      <c r="SM86" s="23"/>
      <c r="SN86" s="23"/>
      <c r="SO86" s="23"/>
      <c r="SP86" s="23"/>
      <c r="SQ86" s="23"/>
      <c r="SR86" s="23"/>
      <c r="SS86" s="23"/>
      <c r="ST86" s="23"/>
      <c r="SU86" s="23"/>
      <c r="SV86" s="23"/>
      <c r="SW86" s="23"/>
      <c r="SX86" s="23"/>
      <c r="SY86" s="23"/>
      <c r="SZ86" s="23"/>
      <c r="TA86" s="23"/>
      <c r="TB86" s="23"/>
      <c r="TC86" s="23"/>
      <c r="TD86" s="23"/>
      <c r="TE86" s="23"/>
      <c r="TF86" s="23"/>
      <c r="TG86" s="23"/>
      <c r="TH86" s="23"/>
      <c r="TI86" s="23"/>
      <c r="TJ86" s="23"/>
      <c r="TK86" s="23"/>
      <c r="TL86" s="23"/>
      <c r="TM86" s="23"/>
      <c r="TN86" s="23"/>
      <c r="TO86" s="23"/>
      <c r="TP86" s="23"/>
      <c r="TQ86" s="23"/>
      <c r="TR86" s="23"/>
      <c r="TS86" s="23"/>
      <c r="TT86" s="23"/>
      <c r="TU86" s="23"/>
      <c r="TV86" s="23"/>
      <c r="TW86" s="23"/>
      <c r="TX86" s="23"/>
      <c r="TY86" s="23"/>
      <c r="TZ86" s="23"/>
      <c r="UA86" s="23"/>
      <c r="UB86" s="23"/>
      <c r="UC86" s="23"/>
      <c r="UD86" s="23"/>
      <c r="UE86" s="23"/>
      <c r="UF86" s="23"/>
      <c r="UG86" s="23"/>
      <c r="UH86" s="23"/>
      <c r="UI86" s="23"/>
      <c r="UJ86" s="23"/>
      <c r="UK86" s="23"/>
      <c r="UL86" s="23"/>
      <c r="UM86" s="23"/>
      <c r="UN86" s="23"/>
      <c r="UO86" s="23"/>
      <c r="UP86" s="23"/>
      <c r="UQ86" s="23"/>
      <c r="UR86" s="23"/>
      <c r="US86" s="23"/>
      <c r="UT86" s="23"/>
      <c r="UU86" s="23"/>
      <c r="UV86" s="23"/>
      <c r="UW86" s="23"/>
      <c r="UX86" s="23"/>
      <c r="UY86" s="23"/>
      <c r="UZ86" s="23"/>
      <c r="VA86" s="23"/>
      <c r="VB86" s="23"/>
      <c r="VC86" s="23"/>
      <c r="VD86" s="23"/>
      <c r="VE86" s="23"/>
      <c r="VF86" s="23"/>
      <c r="VG86" s="23"/>
      <c r="VH86" s="23"/>
      <c r="VI86" s="23"/>
      <c r="VJ86" s="23"/>
      <c r="VK86" s="23"/>
      <c r="VL86" s="23"/>
      <c r="VM86" s="23"/>
      <c r="VN86" s="23"/>
      <c r="VO86" s="23"/>
      <c r="VP86" s="23"/>
      <c r="VQ86" s="23"/>
      <c r="VR86" s="23"/>
      <c r="VS86" s="23"/>
      <c r="VT86" s="23"/>
      <c r="VU86" s="23"/>
      <c r="VV86" s="23"/>
      <c r="VW86" s="23"/>
      <c r="VX86" s="23"/>
      <c r="VY86" s="23"/>
      <c r="VZ86" s="23"/>
      <c r="WA86" s="23"/>
      <c r="WB86" s="23"/>
      <c r="WC86" s="23"/>
      <c r="WD86" s="23"/>
      <c r="WE86" s="23"/>
      <c r="WF86" s="23"/>
      <c r="WG86" s="23"/>
      <c r="WH86" s="23"/>
      <c r="WI86" s="23"/>
      <c r="WJ86" s="23"/>
      <c r="WK86" s="23"/>
      <c r="WL86" s="23"/>
      <c r="WM86" s="23"/>
      <c r="WN86" s="23"/>
      <c r="WO86" s="23"/>
      <c r="WP86" s="23"/>
      <c r="WQ86" s="23"/>
      <c r="WR86" s="23"/>
      <c r="WS86" s="23"/>
      <c r="WT86" s="23"/>
      <c r="WU86" s="23"/>
      <c r="WV86" s="23"/>
      <c r="WW86" s="23"/>
      <c r="WX86" s="23"/>
      <c r="WY86" s="23"/>
      <c r="WZ86" s="23"/>
      <c r="XA86" s="23"/>
      <c r="XB86" s="23"/>
      <c r="XC86" s="23"/>
      <c r="XD86" s="23"/>
      <c r="XE86" s="23"/>
      <c r="XF86" s="23"/>
      <c r="XG86" s="23"/>
      <c r="XH86" s="23"/>
      <c r="XI86" s="23"/>
      <c r="XJ86" s="23"/>
      <c r="XK86" s="23"/>
      <c r="XL86" s="23"/>
      <c r="XM86" s="23"/>
      <c r="XN86" s="23"/>
      <c r="XO86" s="23"/>
      <c r="XP86" s="23"/>
      <c r="XQ86" s="23"/>
      <c r="XR86" s="23"/>
      <c r="XS86" s="23"/>
      <c r="XT86" s="23"/>
      <c r="XU86" s="23"/>
      <c r="XV86" s="23"/>
      <c r="XW86" s="23"/>
      <c r="XX86" s="23"/>
      <c r="XY86" s="23"/>
      <c r="XZ86" s="23"/>
      <c r="YA86" s="23"/>
      <c r="YB86" s="23"/>
      <c r="YC86" s="23"/>
      <c r="YD86" s="23"/>
      <c r="YE86" s="23"/>
      <c r="YF86" s="23"/>
      <c r="YG86" s="23"/>
      <c r="YH86" s="23"/>
      <c r="YI86" s="23"/>
      <c r="YJ86" s="23"/>
      <c r="YK86" s="23"/>
      <c r="YL86" s="23"/>
      <c r="YM86" s="23"/>
      <c r="YN86" s="23"/>
      <c r="YO86" s="23"/>
      <c r="YP86" s="23"/>
      <c r="YQ86" s="23"/>
      <c r="YR86" s="23"/>
      <c r="YS86" s="23"/>
      <c r="YT86" s="23"/>
      <c r="YU86" s="23"/>
      <c r="YV86" s="23"/>
      <c r="YW86" s="23"/>
      <c r="YX86" s="23"/>
      <c r="YY86" s="23"/>
      <c r="YZ86" s="23"/>
      <c r="ZA86" s="23"/>
      <c r="ZB86" s="23"/>
      <c r="ZC86" s="23"/>
      <c r="ZD86" s="23"/>
      <c r="ZE86" s="23"/>
      <c r="ZF86" s="23"/>
      <c r="ZG86" s="23"/>
      <c r="ZH86" s="23"/>
      <c r="ZI86" s="23"/>
      <c r="ZJ86" s="23"/>
      <c r="ZK86" s="23"/>
      <c r="ZL86" s="23"/>
      <c r="ZM86" s="23"/>
      <c r="ZN86" s="23"/>
      <c r="ZO86" s="23"/>
      <c r="ZP86" s="23"/>
      <c r="ZQ86" s="23"/>
      <c r="ZR86" s="23"/>
      <c r="ZS86" s="23"/>
      <c r="ZT86" s="23"/>
      <c r="ZU86" s="23"/>
      <c r="ZV86" s="23"/>
      <c r="ZW86" s="23"/>
      <c r="ZX86" s="23"/>
      <c r="ZY86" s="23"/>
      <c r="ZZ86" s="23"/>
      <c r="AAA86" s="23"/>
      <c r="AAB86" s="23"/>
      <c r="AAC86" s="23"/>
      <c r="AAD86" s="23"/>
      <c r="AAE86" s="23"/>
      <c r="AAF86" s="23"/>
      <c r="AAG86" s="23"/>
      <c r="AAH86" s="23"/>
      <c r="AAI86" s="23"/>
      <c r="AAJ86" s="23"/>
      <c r="AAK86" s="23"/>
      <c r="AAL86" s="23"/>
      <c r="AAM86" s="23"/>
      <c r="AAN86" s="23"/>
      <c r="AAO86" s="23"/>
      <c r="AAP86" s="23"/>
      <c r="AAQ86" s="23"/>
      <c r="AAR86" s="23"/>
      <c r="AAS86" s="23"/>
      <c r="AAT86" s="23"/>
      <c r="AAU86" s="23"/>
      <c r="AAV86" s="23"/>
      <c r="AAW86" s="23"/>
      <c r="AAX86" s="23"/>
      <c r="AAY86" s="23"/>
      <c r="AAZ86" s="23"/>
      <c r="ABA86" s="23"/>
      <c r="ABB86" s="23"/>
      <c r="ABC86" s="23"/>
      <c r="ABD86" s="23"/>
      <c r="ABE86" s="23"/>
      <c r="ABF86" s="23"/>
      <c r="ABG86" s="23"/>
      <c r="ABH86" s="23"/>
      <c r="ABI86" s="23"/>
      <c r="ABJ86" s="23"/>
      <c r="ABK86" s="23"/>
      <c r="ABL86" s="23"/>
      <c r="ABM86" s="23"/>
      <c r="ABN86" s="23"/>
      <c r="ABO86" s="23"/>
      <c r="ABP86" s="23"/>
      <c r="ABQ86" s="23"/>
      <c r="ABR86" s="23"/>
      <c r="ABS86" s="23"/>
      <c r="ABT86" s="23"/>
      <c r="ABU86" s="23"/>
      <c r="ABV86" s="23"/>
      <c r="ABW86" s="23"/>
      <c r="ABX86" s="23"/>
      <c r="ABY86" s="23"/>
      <c r="ABZ86" s="23"/>
      <c r="ACA86" s="23"/>
      <c r="ACB86" s="23"/>
      <c r="ACC86" s="23"/>
      <c r="ACD86" s="23"/>
      <c r="ACE86" s="23"/>
      <c r="ACF86" s="23"/>
      <c r="ACG86" s="23"/>
      <c r="ACH86" s="23"/>
      <c r="ACI86" s="23"/>
      <c r="ACJ86" s="23"/>
      <c r="ACK86" s="23"/>
      <c r="ACL86" s="23"/>
      <c r="ACM86" s="23"/>
      <c r="ACN86" s="23"/>
      <c r="ACO86" s="23"/>
      <c r="ACP86" s="23"/>
      <c r="ACQ86" s="23"/>
      <c r="ACR86" s="23"/>
      <c r="ACS86" s="23"/>
      <c r="ACT86" s="23"/>
      <c r="ACU86" s="23"/>
      <c r="ACV86" s="23"/>
      <c r="ACW86" s="23"/>
      <c r="ACX86" s="23"/>
      <c r="ACY86" s="23"/>
      <c r="ACZ86" s="23"/>
      <c r="ADA86" s="23"/>
      <c r="ADB86" s="23"/>
      <c r="ADC86" s="23"/>
      <c r="ADD86" s="23"/>
      <c r="ADE86" s="23"/>
      <c r="ADF86" s="23"/>
      <c r="ADG86" s="23"/>
      <c r="ADH86" s="23"/>
      <c r="ADI86" s="23"/>
      <c r="ADJ86" s="23"/>
      <c r="ADK86" s="23"/>
      <c r="ADL86" s="23"/>
      <c r="ADM86" s="23"/>
      <c r="ADN86" s="23"/>
      <c r="ADO86" s="23"/>
      <c r="ADP86" s="23"/>
      <c r="ADQ86" s="23"/>
      <c r="ADR86" s="23"/>
      <c r="ADS86" s="23"/>
      <c r="ADT86" s="23"/>
      <c r="ADU86" s="23"/>
      <c r="ADV86" s="23"/>
      <c r="ADW86" s="23"/>
      <c r="ADX86" s="23"/>
      <c r="ADY86" s="23"/>
      <c r="ADZ86" s="23"/>
      <c r="AEA86" s="23"/>
      <c r="AEB86" s="23"/>
      <c r="AEC86" s="23"/>
      <c r="AED86" s="23"/>
      <c r="AEE86" s="23"/>
      <c r="AEF86" s="23"/>
      <c r="AEG86" s="23"/>
      <c r="AEH86" s="23"/>
      <c r="AEI86" s="23"/>
      <c r="AEJ86" s="23"/>
      <c r="AEK86" s="23"/>
      <c r="AEL86" s="23"/>
      <c r="AEM86" s="23"/>
      <c r="AEN86" s="23"/>
      <c r="AEO86" s="23"/>
      <c r="AEP86" s="23"/>
      <c r="AEQ86" s="23"/>
      <c r="AER86" s="23"/>
      <c r="AES86" s="23"/>
      <c r="AET86" s="23"/>
      <c r="AEU86" s="23"/>
      <c r="AEV86" s="23"/>
      <c r="AEW86" s="23"/>
      <c r="AEX86" s="23"/>
      <c r="AEY86" s="23"/>
      <c r="AEZ86" s="23"/>
      <c r="AFA86" s="23"/>
      <c r="AFB86" s="23"/>
      <c r="AFC86" s="23"/>
      <c r="AFD86" s="23"/>
      <c r="AFE86" s="23"/>
      <c r="AFF86" s="23"/>
      <c r="AFG86" s="23"/>
      <c r="AFH86" s="23"/>
      <c r="AFI86" s="23"/>
      <c r="AFJ86" s="23"/>
      <c r="AFK86" s="23"/>
      <c r="AFL86" s="23"/>
      <c r="AFM86" s="23"/>
      <c r="AFN86" s="23"/>
      <c r="AFO86" s="23"/>
      <c r="AFP86" s="23"/>
      <c r="AFQ86" s="23"/>
      <c r="AFR86" s="23"/>
      <c r="AFS86" s="23"/>
      <c r="AFT86" s="23"/>
      <c r="AFU86" s="23"/>
      <c r="AFV86" s="23"/>
      <c r="AFW86" s="23"/>
      <c r="AFX86" s="23"/>
      <c r="AFY86" s="23"/>
      <c r="AFZ86" s="23"/>
      <c r="AGA86" s="23"/>
      <c r="AGB86" s="23"/>
      <c r="AGC86" s="23"/>
      <c r="AGD86" s="23"/>
      <c r="AGE86" s="23"/>
      <c r="AGF86" s="23"/>
      <c r="AGG86" s="23"/>
      <c r="AGH86" s="23"/>
      <c r="AGI86" s="23"/>
      <c r="AGJ86" s="23"/>
      <c r="AGK86" s="23"/>
      <c r="AGL86" s="23"/>
      <c r="AGM86" s="23"/>
      <c r="AGN86" s="23"/>
      <c r="AGO86" s="23"/>
      <c r="AGP86" s="23"/>
      <c r="AGQ86" s="23"/>
      <c r="AGR86" s="23"/>
      <c r="AGS86" s="23"/>
      <c r="AGT86" s="23"/>
      <c r="AGU86" s="23"/>
      <c r="AGV86" s="23"/>
      <c r="AGW86" s="23"/>
      <c r="AGX86" s="23"/>
      <c r="AGY86" s="23"/>
      <c r="AGZ86" s="23"/>
      <c r="AHA86" s="23"/>
      <c r="AHB86" s="23"/>
      <c r="AHC86" s="23"/>
      <c r="AHD86" s="23"/>
      <c r="AHE86" s="23"/>
      <c r="AHF86" s="23"/>
      <c r="AHG86" s="23"/>
      <c r="AHH86" s="23"/>
      <c r="AHI86" s="23"/>
      <c r="AHJ86" s="23"/>
      <c r="AHK86" s="23"/>
      <c r="AHL86" s="23"/>
      <c r="AHM86" s="23"/>
      <c r="AHN86" s="23"/>
      <c r="AHO86" s="23"/>
      <c r="AHP86" s="23"/>
      <c r="AHQ86" s="23"/>
      <c r="AHR86" s="23"/>
      <c r="AHS86" s="23"/>
      <c r="AHT86" s="23"/>
      <c r="AHU86" s="23"/>
      <c r="AHV86" s="23"/>
      <c r="AHW86" s="23"/>
      <c r="AHX86" s="23"/>
      <c r="AHY86" s="23"/>
      <c r="AHZ86" s="23"/>
      <c r="AIA86" s="23"/>
      <c r="AIB86" s="23"/>
      <c r="AIC86" s="23"/>
      <c r="AID86" s="23"/>
      <c r="AIE86" s="23"/>
      <c r="AIF86" s="23"/>
      <c r="AIG86" s="23"/>
      <c r="AIH86" s="23"/>
      <c r="AII86" s="23"/>
      <c r="AIJ86" s="23"/>
      <c r="AIK86" s="23"/>
      <c r="AIL86" s="23"/>
      <c r="AIM86" s="23"/>
      <c r="AIN86" s="23"/>
      <c r="AIO86" s="23"/>
      <c r="AIP86" s="23"/>
      <c r="AIQ86" s="23"/>
      <c r="AIR86" s="23"/>
      <c r="AIS86" s="23"/>
      <c r="AIT86" s="23"/>
      <c r="AIU86" s="23"/>
      <c r="AIV86" s="23"/>
      <c r="AIW86" s="23"/>
      <c r="AIX86" s="23"/>
      <c r="AIY86" s="23"/>
      <c r="AIZ86" s="23"/>
      <c r="AJA86" s="23"/>
      <c r="AJB86" s="23"/>
      <c r="AJC86" s="23"/>
      <c r="AJD86" s="23"/>
      <c r="AJE86" s="23"/>
      <c r="AJF86" s="23"/>
      <c r="AJG86" s="23"/>
      <c r="AJH86" s="23"/>
      <c r="AJI86" s="23"/>
      <c r="AJJ86" s="23"/>
      <c r="AJK86" s="23"/>
      <c r="AJL86" s="23"/>
      <c r="AJM86" s="23"/>
      <c r="AJN86" s="23"/>
      <c r="AJO86" s="23"/>
      <c r="AJP86" s="23"/>
      <c r="AJQ86" s="23"/>
      <c r="AJR86" s="23"/>
      <c r="AJS86" s="23"/>
      <c r="AJT86" s="23"/>
      <c r="AJU86" s="23"/>
      <c r="AJV86" s="23"/>
      <c r="AJW86" s="23"/>
      <c r="AJX86" s="23"/>
      <c r="AJY86" s="23"/>
      <c r="AJZ86" s="23"/>
      <c r="AKA86" s="23"/>
      <c r="AKB86" s="23"/>
      <c r="AKC86" s="23"/>
      <c r="AKD86" s="23"/>
      <c r="AKE86" s="23"/>
      <c r="AKF86" s="23"/>
      <c r="AKG86" s="23"/>
      <c r="AKH86" s="23"/>
      <c r="AKI86" s="23"/>
      <c r="AKJ86" s="23"/>
      <c r="AKK86" s="23"/>
      <c r="AKL86" s="23"/>
      <c r="AKM86" s="23"/>
      <c r="AKN86" s="23"/>
      <c r="AKO86" s="23"/>
      <c r="AKP86" s="23"/>
      <c r="AKQ86" s="23"/>
      <c r="AKR86" s="23"/>
      <c r="AKS86" s="23"/>
      <c r="AKT86" s="23"/>
      <c r="AKU86" s="23"/>
      <c r="AKV86" s="23"/>
      <c r="AKW86" s="23"/>
      <c r="AKX86" s="23"/>
      <c r="AKY86" s="23"/>
      <c r="AKZ86" s="23"/>
      <c r="ALA86" s="23"/>
      <c r="ALB86" s="23"/>
      <c r="ALC86" s="23"/>
      <c r="ALD86" s="23"/>
      <c r="ALE86" s="23"/>
      <c r="ALF86" s="23"/>
      <c r="ALG86" s="23"/>
      <c r="ALH86" s="23"/>
      <c r="ALI86" s="23"/>
      <c r="ALJ86" s="23"/>
      <c r="ALK86" s="23"/>
      <c r="ALL86" s="23"/>
      <c r="ALM86" s="23"/>
      <c r="ALN86" s="23"/>
      <c r="ALO86" s="23"/>
      <c r="ALP86" s="23"/>
      <c r="ALQ86" s="23"/>
      <c r="ALR86" s="23"/>
      <c r="ALS86" s="23"/>
      <c r="ALT86" s="23"/>
      <c r="ALU86" s="23"/>
      <c r="ALV86" s="23"/>
      <c r="ALW86" s="23"/>
      <c r="ALX86" s="23"/>
      <c r="ALY86" s="23"/>
      <c r="ALZ86" s="23"/>
      <c r="AMA86" s="23"/>
      <c r="AMB86" s="23"/>
      <c r="AMC86" s="23"/>
      <c r="AMD86" s="23"/>
      <c r="AME86" s="23"/>
      <c r="AMF86" s="23"/>
      <c r="AMG86" s="23"/>
      <c r="AMH86" s="23"/>
      <c r="AMI86" s="23"/>
      <c r="AMJ86" s="23"/>
      <c r="AMK86" s="23"/>
    </row>
    <row r="87" spans="1:1025" s="24" customFormat="1" ht="30.75" customHeight="1">
      <c r="A87" s="375"/>
      <c r="B87" s="285"/>
      <c r="C87" s="273" t="s">
        <v>101</v>
      </c>
      <c r="D87" s="273"/>
      <c r="E87" s="286">
        <v>30</v>
      </c>
      <c r="F87" s="287"/>
      <c r="G87" s="351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F87" s="23"/>
      <c r="KG87" s="23"/>
      <c r="KH87" s="23"/>
      <c r="KI87" s="23"/>
      <c r="KJ87" s="23"/>
      <c r="KK87" s="23"/>
      <c r="KL87" s="23"/>
      <c r="KM87" s="23"/>
      <c r="KN87" s="23"/>
      <c r="KO87" s="23"/>
      <c r="KP87" s="23"/>
      <c r="KQ87" s="23"/>
      <c r="KR87" s="23"/>
      <c r="KS87" s="23"/>
      <c r="KT87" s="23"/>
      <c r="KU87" s="23"/>
      <c r="KV87" s="23"/>
      <c r="KW87" s="23"/>
      <c r="KX87" s="23"/>
      <c r="KY87" s="23"/>
      <c r="KZ87" s="23"/>
      <c r="LA87" s="23"/>
      <c r="LB87" s="23"/>
      <c r="LC87" s="23"/>
      <c r="LD87" s="23"/>
      <c r="LE87" s="23"/>
      <c r="LF87" s="23"/>
      <c r="LG87" s="23"/>
      <c r="LH87" s="23"/>
      <c r="LI87" s="23"/>
      <c r="LJ87" s="23"/>
      <c r="LK87" s="23"/>
      <c r="LL87" s="23"/>
      <c r="LM87" s="23"/>
      <c r="LN87" s="23"/>
      <c r="LO87" s="23"/>
      <c r="LP87" s="23"/>
      <c r="LQ87" s="23"/>
      <c r="LR87" s="23"/>
      <c r="LS87" s="23"/>
      <c r="LT87" s="23"/>
      <c r="LU87" s="23"/>
      <c r="LV87" s="23"/>
      <c r="LW87" s="23"/>
      <c r="LX87" s="23"/>
      <c r="LY87" s="23"/>
      <c r="LZ87" s="23"/>
      <c r="MA87" s="23"/>
      <c r="MB87" s="23"/>
      <c r="MC87" s="23"/>
      <c r="MD87" s="23"/>
      <c r="ME87" s="23"/>
      <c r="MF87" s="23"/>
      <c r="MG87" s="23"/>
      <c r="MH87" s="23"/>
      <c r="MI87" s="23"/>
      <c r="MJ87" s="23"/>
      <c r="MK87" s="23"/>
      <c r="ML87" s="23"/>
      <c r="MM87" s="23"/>
      <c r="MN87" s="23"/>
      <c r="MO87" s="23"/>
      <c r="MP87" s="23"/>
      <c r="MQ87" s="23"/>
      <c r="MR87" s="23"/>
      <c r="MS87" s="23"/>
      <c r="MT87" s="23"/>
      <c r="MU87" s="23"/>
      <c r="MV87" s="23"/>
      <c r="MW87" s="23"/>
      <c r="MX87" s="23"/>
      <c r="MY87" s="23"/>
      <c r="MZ87" s="23"/>
      <c r="NA87" s="23"/>
      <c r="NB87" s="23"/>
      <c r="NC87" s="23"/>
      <c r="ND87" s="23"/>
      <c r="NE87" s="23"/>
      <c r="NF87" s="23"/>
      <c r="NG87" s="23"/>
      <c r="NH87" s="23"/>
      <c r="NI87" s="23"/>
      <c r="NJ87" s="23"/>
      <c r="NK87" s="23"/>
      <c r="NL87" s="23"/>
      <c r="NM87" s="23"/>
      <c r="NN87" s="23"/>
      <c r="NO87" s="23"/>
      <c r="NP87" s="23"/>
      <c r="NQ87" s="23"/>
      <c r="NR87" s="23"/>
      <c r="NS87" s="23"/>
      <c r="NT87" s="23"/>
      <c r="NU87" s="23"/>
      <c r="NV87" s="23"/>
      <c r="NW87" s="23"/>
      <c r="NX87" s="23"/>
      <c r="NY87" s="23"/>
      <c r="NZ87" s="23"/>
      <c r="OA87" s="23"/>
      <c r="OB87" s="23"/>
      <c r="OC87" s="23"/>
      <c r="OD87" s="23"/>
      <c r="OE87" s="23"/>
      <c r="OF87" s="23"/>
      <c r="OG87" s="23"/>
      <c r="OH87" s="23"/>
      <c r="OI87" s="23"/>
      <c r="OJ87" s="23"/>
      <c r="OK87" s="23"/>
      <c r="OL87" s="23"/>
      <c r="OM87" s="23"/>
      <c r="ON87" s="23"/>
      <c r="OO87" s="23"/>
      <c r="OP87" s="23"/>
      <c r="OQ87" s="23"/>
      <c r="OR87" s="23"/>
      <c r="OS87" s="23"/>
      <c r="OT87" s="23"/>
      <c r="OU87" s="23"/>
      <c r="OV87" s="23"/>
      <c r="OW87" s="23"/>
      <c r="OX87" s="23"/>
      <c r="OY87" s="23"/>
      <c r="OZ87" s="23"/>
      <c r="PA87" s="23"/>
      <c r="PB87" s="23"/>
      <c r="PC87" s="23"/>
      <c r="PD87" s="23"/>
      <c r="PE87" s="23"/>
      <c r="PF87" s="23"/>
      <c r="PG87" s="23"/>
      <c r="PH87" s="23"/>
      <c r="PI87" s="23"/>
      <c r="PJ87" s="23"/>
      <c r="PK87" s="23"/>
      <c r="PL87" s="23"/>
      <c r="PM87" s="23"/>
      <c r="PN87" s="23"/>
      <c r="PO87" s="23"/>
      <c r="PP87" s="23"/>
      <c r="PQ87" s="23"/>
      <c r="PR87" s="23"/>
      <c r="PS87" s="23"/>
      <c r="PT87" s="23"/>
      <c r="PU87" s="23"/>
      <c r="PV87" s="23"/>
      <c r="PW87" s="23"/>
      <c r="PX87" s="23"/>
      <c r="PY87" s="23"/>
      <c r="PZ87" s="23"/>
      <c r="QA87" s="23"/>
      <c r="QB87" s="23"/>
      <c r="QC87" s="23"/>
      <c r="QD87" s="23"/>
      <c r="QE87" s="23"/>
      <c r="QF87" s="23"/>
      <c r="QG87" s="23"/>
      <c r="QH87" s="23"/>
      <c r="QI87" s="23"/>
      <c r="QJ87" s="23"/>
      <c r="QK87" s="23"/>
      <c r="QL87" s="23"/>
      <c r="QM87" s="23"/>
      <c r="QN87" s="23"/>
      <c r="QO87" s="23"/>
      <c r="QP87" s="23"/>
      <c r="QQ87" s="23"/>
      <c r="QR87" s="23"/>
      <c r="QS87" s="23"/>
      <c r="QT87" s="23"/>
      <c r="QU87" s="23"/>
      <c r="QV87" s="23"/>
      <c r="QW87" s="23"/>
      <c r="QX87" s="23"/>
      <c r="QY87" s="23"/>
      <c r="QZ87" s="23"/>
      <c r="RA87" s="23"/>
      <c r="RB87" s="23"/>
      <c r="RC87" s="23"/>
      <c r="RD87" s="23"/>
      <c r="RE87" s="23"/>
      <c r="RF87" s="23"/>
      <c r="RG87" s="23"/>
      <c r="RH87" s="23"/>
      <c r="RI87" s="23"/>
      <c r="RJ87" s="23"/>
      <c r="RK87" s="23"/>
      <c r="RL87" s="23"/>
      <c r="RM87" s="23"/>
      <c r="RN87" s="23"/>
      <c r="RO87" s="23"/>
      <c r="RP87" s="23"/>
      <c r="RQ87" s="23"/>
      <c r="RR87" s="23"/>
      <c r="RS87" s="23"/>
      <c r="RT87" s="23"/>
      <c r="RU87" s="23"/>
      <c r="RV87" s="23"/>
      <c r="RW87" s="23"/>
      <c r="RX87" s="23"/>
      <c r="RY87" s="23"/>
      <c r="RZ87" s="23"/>
      <c r="SA87" s="23"/>
      <c r="SB87" s="23"/>
      <c r="SC87" s="23"/>
      <c r="SD87" s="23"/>
      <c r="SE87" s="23"/>
      <c r="SF87" s="23"/>
      <c r="SG87" s="23"/>
      <c r="SH87" s="23"/>
      <c r="SI87" s="23"/>
      <c r="SJ87" s="23"/>
      <c r="SK87" s="23"/>
      <c r="SL87" s="23"/>
      <c r="SM87" s="23"/>
      <c r="SN87" s="23"/>
      <c r="SO87" s="23"/>
      <c r="SP87" s="23"/>
      <c r="SQ87" s="23"/>
      <c r="SR87" s="23"/>
      <c r="SS87" s="23"/>
      <c r="ST87" s="23"/>
      <c r="SU87" s="23"/>
      <c r="SV87" s="23"/>
      <c r="SW87" s="23"/>
      <c r="SX87" s="23"/>
      <c r="SY87" s="23"/>
      <c r="SZ87" s="23"/>
      <c r="TA87" s="23"/>
      <c r="TB87" s="23"/>
      <c r="TC87" s="23"/>
      <c r="TD87" s="23"/>
      <c r="TE87" s="23"/>
      <c r="TF87" s="23"/>
      <c r="TG87" s="23"/>
      <c r="TH87" s="23"/>
      <c r="TI87" s="23"/>
      <c r="TJ87" s="23"/>
      <c r="TK87" s="23"/>
      <c r="TL87" s="23"/>
      <c r="TM87" s="23"/>
      <c r="TN87" s="23"/>
      <c r="TO87" s="23"/>
      <c r="TP87" s="23"/>
      <c r="TQ87" s="23"/>
      <c r="TR87" s="23"/>
      <c r="TS87" s="23"/>
      <c r="TT87" s="23"/>
      <c r="TU87" s="23"/>
      <c r="TV87" s="23"/>
      <c r="TW87" s="23"/>
      <c r="TX87" s="23"/>
      <c r="TY87" s="23"/>
      <c r="TZ87" s="23"/>
      <c r="UA87" s="23"/>
      <c r="UB87" s="23"/>
      <c r="UC87" s="23"/>
      <c r="UD87" s="23"/>
      <c r="UE87" s="23"/>
      <c r="UF87" s="23"/>
      <c r="UG87" s="23"/>
      <c r="UH87" s="23"/>
      <c r="UI87" s="23"/>
      <c r="UJ87" s="23"/>
      <c r="UK87" s="23"/>
      <c r="UL87" s="23"/>
      <c r="UM87" s="23"/>
      <c r="UN87" s="23"/>
      <c r="UO87" s="23"/>
      <c r="UP87" s="23"/>
      <c r="UQ87" s="23"/>
      <c r="UR87" s="23"/>
      <c r="US87" s="23"/>
      <c r="UT87" s="23"/>
      <c r="UU87" s="23"/>
      <c r="UV87" s="23"/>
      <c r="UW87" s="23"/>
      <c r="UX87" s="23"/>
      <c r="UY87" s="23"/>
      <c r="UZ87" s="23"/>
      <c r="VA87" s="23"/>
      <c r="VB87" s="23"/>
      <c r="VC87" s="23"/>
      <c r="VD87" s="23"/>
      <c r="VE87" s="23"/>
      <c r="VF87" s="23"/>
      <c r="VG87" s="23"/>
      <c r="VH87" s="23"/>
      <c r="VI87" s="23"/>
      <c r="VJ87" s="23"/>
      <c r="VK87" s="23"/>
      <c r="VL87" s="23"/>
      <c r="VM87" s="23"/>
      <c r="VN87" s="23"/>
      <c r="VO87" s="23"/>
      <c r="VP87" s="23"/>
      <c r="VQ87" s="23"/>
      <c r="VR87" s="23"/>
      <c r="VS87" s="23"/>
      <c r="VT87" s="23"/>
      <c r="VU87" s="23"/>
      <c r="VV87" s="23"/>
      <c r="VW87" s="23"/>
      <c r="VX87" s="23"/>
      <c r="VY87" s="23"/>
      <c r="VZ87" s="23"/>
      <c r="WA87" s="23"/>
      <c r="WB87" s="23"/>
      <c r="WC87" s="23"/>
      <c r="WD87" s="23"/>
      <c r="WE87" s="23"/>
      <c r="WF87" s="23"/>
      <c r="WG87" s="23"/>
      <c r="WH87" s="23"/>
      <c r="WI87" s="23"/>
      <c r="WJ87" s="23"/>
      <c r="WK87" s="23"/>
      <c r="WL87" s="23"/>
      <c r="WM87" s="23"/>
      <c r="WN87" s="23"/>
      <c r="WO87" s="23"/>
      <c r="WP87" s="23"/>
      <c r="WQ87" s="23"/>
      <c r="WR87" s="23"/>
      <c r="WS87" s="23"/>
      <c r="WT87" s="23"/>
      <c r="WU87" s="23"/>
      <c r="WV87" s="23"/>
      <c r="WW87" s="23"/>
      <c r="WX87" s="23"/>
      <c r="WY87" s="23"/>
      <c r="WZ87" s="23"/>
      <c r="XA87" s="23"/>
      <c r="XB87" s="23"/>
      <c r="XC87" s="23"/>
      <c r="XD87" s="23"/>
      <c r="XE87" s="23"/>
      <c r="XF87" s="23"/>
      <c r="XG87" s="23"/>
      <c r="XH87" s="23"/>
      <c r="XI87" s="23"/>
      <c r="XJ87" s="23"/>
      <c r="XK87" s="23"/>
      <c r="XL87" s="23"/>
      <c r="XM87" s="23"/>
      <c r="XN87" s="23"/>
      <c r="XO87" s="23"/>
      <c r="XP87" s="23"/>
      <c r="XQ87" s="23"/>
      <c r="XR87" s="23"/>
      <c r="XS87" s="23"/>
      <c r="XT87" s="23"/>
      <c r="XU87" s="23"/>
      <c r="XV87" s="23"/>
      <c r="XW87" s="23"/>
      <c r="XX87" s="23"/>
      <c r="XY87" s="23"/>
      <c r="XZ87" s="23"/>
      <c r="YA87" s="23"/>
      <c r="YB87" s="23"/>
      <c r="YC87" s="23"/>
      <c r="YD87" s="23"/>
      <c r="YE87" s="23"/>
      <c r="YF87" s="23"/>
      <c r="YG87" s="23"/>
      <c r="YH87" s="23"/>
      <c r="YI87" s="23"/>
      <c r="YJ87" s="23"/>
      <c r="YK87" s="23"/>
      <c r="YL87" s="23"/>
      <c r="YM87" s="23"/>
      <c r="YN87" s="23"/>
      <c r="YO87" s="23"/>
      <c r="YP87" s="23"/>
      <c r="YQ87" s="23"/>
      <c r="YR87" s="23"/>
      <c r="YS87" s="23"/>
      <c r="YT87" s="23"/>
      <c r="YU87" s="23"/>
      <c r="YV87" s="23"/>
      <c r="YW87" s="23"/>
      <c r="YX87" s="23"/>
      <c r="YY87" s="23"/>
      <c r="YZ87" s="23"/>
      <c r="ZA87" s="23"/>
      <c r="ZB87" s="23"/>
      <c r="ZC87" s="23"/>
      <c r="ZD87" s="23"/>
      <c r="ZE87" s="23"/>
      <c r="ZF87" s="23"/>
      <c r="ZG87" s="23"/>
      <c r="ZH87" s="23"/>
      <c r="ZI87" s="23"/>
      <c r="ZJ87" s="23"/>
      <c r="ZK87" s="23"/>
      <c r="ZL87" s="23"/>
      <c r="ZM87" s="23"/>
      <c r="ZN87" s="23"/>
      <c r="ZO87" s="23"/>
      <c r="ZP87" s="23"/>
      <c r="ZQ87" s="23"/>
      <c r="ZR87" s="23"/>
      <c r="ZS87" s="23"/>
      <c r="ZT87" s="23"/>
      <c r="ZU87" s="23"/>
      <c r="ZV87" s="23"/>
      <c r="ZW87" s="23"/>
      <c r="ZX87" s="23"/>
      <c r="ZY87" s="23"/>
      <c r="ZZ87" s="23"/>
      <c r="AAA87" s="23"/>
      <c r="AAB87" s="23"/>
      <c r="AAC87" s="23"/>
      <c r="AAD87" s="23"/>
      <c r="AAE87" s="23"/>
      <c r="AAF87" s="23"/>
      <c r="AAG87" s="23"/>
      <c r="AAH87" s="23"/>
      <c r="AAI87" s="23"/>
      <c r="AAJ87" s="23"/>
      <c r="AAK87" s="23"/>
      <c r="AAL87" s="23"/>
      <c r="AAM87" s="23"/>
      <c r="AAN87" s="23"/>
      <c r="AAO87" s="23"/>
      <c r="AAP87" s="23"/>
      <c r="AAQ87" s="23"/>
      <c r="AAR87" s="23"/>
      <c r="AAS87" s="23"/>
      <c r="AAT87" s="23"/>
      <c r="AAU87" s="23"/>
      <c r="AAV87" s="23"/>
      <c r="AAW87" s="23"/>
      <c r="AAX87" s="23"/>
      <c r="AAY87" s="23"/>
      <c r="AAZ87" s="23"/>
      <c r="ABA87" s="23"/>
      <c r="ABB87" s="23"/>
      <c r="ABC87" s="23"/>
      <c r="ABD87" s="23"/>
      <c r="ABE87" s="23"/>
      <c r="ABF87" s="23"/>
      <c r="ABG87" s="23"/>
      <c r="ABH87" s="23"/>
      <c r="ABI87" s="23"/>
      <c r="ABJ87" s="23"/>
      <c r="ABK87" s="23"/>
      <c r="ABL87" s="23"/>
      <c r="ABM87" s="23"/>
      <c r="ABN87" s="23"/>
      <c r="ABO87" s="23"/>
      <c r="ABP87" s="23"/>
      <c r="ABQ87" s="23"/>
      <c r="ABR87" s="23"/>
      <c r="ABS87" s="23"/>
      <c r="ABT87" s="23"/>
      <c r="ABU87" s="23"/>
      <c r="ABV87" s="23"/>
      <c r="ABW87" s="23"/>
      <c r="ABX87" s="23"/>
      <c r="ABY87" s="23"/>
      <c r="ABZ87" s="23"/>
      <c r="ACA87" s="23"/>
      <c r="ACB87" s="23"/>
      <c r="ACC87" s="23"/>
      <c r="ACD87" s="23"/>
      <c r="ACE87" s="23"/>
      <c r="ACF87" s="23"/>
      <c r="ACG87" s="23"/>
      <c r="ACH87" s="23"/>
      <c r="ACI87" s="23"/>
      <c r="ACJ87" s="23"/>
      <c r="ACK87" s="23"/>
      <c r="ACL87" s="23"/>
      <c r="ACM87" s="23"/>
      <c r="ACN87" s="23"/>
      <c r="ACO87" s="23"/>
      <c r="ACP87" s="23"/>
      <c r="ACQ87" s="23"/>
      <c r="ACR87" s="23"/>
      <c r="ACS87" s="23"/>
      <c r="ACT87" s="23"/>
      <c r="ACU87" s="23"/>
      <c r="ACV87" s="23"/>
      <c r="ACW87" s="23"/>
      <c r="ACX87" s="23"/>
      <c r="ACY87" s="23"/>
      <c r="ACZ87" s="23"/>
      <c r="ADA87" s="23"/>
      <c r="ADB87" s="23"/>
      <c r="ADC87" s="23"/>
      <c r="ADD87" s="23"/>
      <c r="ADE87" s="23"/>
      <c r="ADF87" s="23"/>
      <c r="ADG87" s="23"/>
      <c r="ADH87" s="23"/>
      <c r="ADI87" s="23"/>
      <c r="ADJ87" s="23"/>
      <c r="ADK87" s="23"/>
      <c r="ADL87" s="23"/>
      <c r="ADM87" s="23"/>
      <c r="ADN87" s="23"/>
      <c r="ADO87" s="23"/>
      <c r="ADP87" s="23"/>
      <c r="ADQ87" s="23"/>
      <c r="ADR87" s="23"/>
      <c r="ADS87" s="23"/>
      <c r="ADT87" s="23"/>
      <c r="ADU87" s="23"/>
      <c r="ADV87" s="23"/>
      <c r="ADW87" s="23"/>
      <c r="ADX87" s="23"/>
      <c r="ADY87" s="23"/>
      <c r="ADZ87" s="23"/>
      <c r="AEA87" s="23"/>
      <c r="AEB87" s="23"/>
      <c r="AEC87" s="23"/>
      <c r="AED87" s="23"/>
      <c r="AEE87" s="23"/>
      <c r="AEF87" s="23"/>
      <c r="AEG87" s="23"/>
      <c r="AEH87" s="23"/>
      <c r="AEI87" s="23"/>
      <c r="AEJ87" s="23"/>
      <c r="AEK87" s="23"/>
      <c r="AEL87" s="23"/>
      <c r="AEM87" s="23"/>
      <c r="AEN87" s="23"/>
      <c r="AEO87" s="23"/>
      <c r="AEP87" s="23"/>
      <c r="AEQ87" s="23"/>
      <c r="AER87" s="23"/>
      <c r="AES87" s="23"/>
      <c r="AET87" s="23"/>
      <c r="AEU87" s="23"/>
      <c r="AEV87" s="23"/>
      <c r="AEW87" s="23"/>
      <c r="AEX87" s="23"/>
      <c r="AEY87" s="23"/>
      <c r="AEZ87" s="23"/>
      <c r="AFA87" s="23"/>
      <c r="AFB87" s="23"/>
      <c r="AFC87" s="23"/>
      <c r="AFD87" s="23"/>
      <c r="AFE87" s="23"/>
      <c r="AFF87" s="23"/>
      <c r="AFG87" s="23"/>
      <c r="AFH87" s="23"/>
      <c r="AFI87" s="23"/>
      <c r="AFJ87" s="23"/>
      <c r="AFK87" s="23"/>
      <c r="AFL87" s="23"/>
      <c r="AFM87" s="23"/>
      <c r="AFN87" s="23"/>
      <c r="AFO87" s="23"/>
      <c r="AFP87" s="23"/>
      <c r="AFQ87" s="23"/>
      <c r="AFR87" s="23"/>
      <c r="AFS87" s="23"/>
      <c r="AFT87" s="23"/>
      <c r="AFU87" s="23"/>
      <c r="AFV87" s="23"/>
      <c r="AFW87" s="23"/>
      <c r="AFX87" s="23"/>
      <c r="AFY87" s="23"/>
      <c r="AFZ87" s="23"/>
      <c r="AGA87" s="23"/>
      <c r="AGB87" s="23"/>
      <c r="AGC87" s="23"/>
      <c r="AGD87" s="23"/>
      <c r="AGE87" s="23"/>
      <c r="AGF87" s="23"/>
      <c r="AGG87" s="23"/>
      <c r="AGH87" s="23"/>
      <c r="AGI87" s="23"/>
      <c r="AGJ87" s="23"/>
      <c r="AGK87" s="23"/>
      <c r="AGL87" s="23"/>
      <c r="AGM87" s="23"/>
      <c r="AGN87" s="23"/>
      <c r="AGO87" s="23"/>
      <c r="AGP87" s="23"/>
      <c r="AGQ87" s="23"/>
      <c r="AGR87" s="23"/>
      <c r="AGS87" s="23"/>
      <c r="AGT87" s="23"/>
      <c r="AGU87" s="23"/>
      <c r="AGV87" s="23"/>
      <c r="AGW87" s="23"/>
      <c r="AGX87" s="23"/>
      <c r="AGY87" s="23"/>
      <c r="AGZ87" s="23"/>
      <c r="AHA87" s="23"/>
      <c r="AHB87" s="23"/>
      <c r="AHC87" s="23"/>
      <c r="AHD87" s="23"/>
      <c r="AHE87" s="23"/>
      <c r="AHF87" s="23"/>
      <c r="AHG87" s="23"/>
      <c r="AHH87" s="23"/>
      <c r="AHI87" s="23"/>
      <c r="AHJ87" s="23"/>
      <c r="AHK87" s="23"/>
      <c r="AHL87" s="23"/>
      <c r="AHM87" s="23"/>
      <c r="AHN87" s="23"/>
      <c r="AHO87" s="23"/>
      <c r="AHP87" s="23"/>
      <c r="AHQ87" s="23"/>
      <c r="AHR87" s="23"/>
      <c r="AHS87" s="23"/>
      <c r="AHT87" s="23"/>
      <c r="AHU87" s="23"/>
      <c r="AHV87" s="23"/>
      <c r="AHW87" s="23"/>
      <c r="AHX87" s="23"/>
      <c r="AHY87" s="23"/>
      <c r="AHZ87" s="23"/>
      <c r="AIA87" s="23"/>
      <c r="AIB87" s="23"/>
      <c r="AIC87" s="23"/>
      <c r="AID87" s="23"/>
      <c r="AIE87" s="23"/>
      <c r="AIF87" s="23"/>
      <c r="AIG87" s="23"/>
      <c r="AIH87" s="23"/>
      <c r="AII87" s="23"/>
      <c r="AIJ87" s="23"/>
      <c r="AIK87" s="23"/>
      <c r="AIL87" s="23"/>
      <c r="AIM87" s="23"/>
      <c r="AIN87" s="23"/>
      <c r="AIO87" s="23"/>
      <c r="AIP87" s="23"/>
      <c r="AIQ87" s="23"/>
      <c r="AIR87" s="23"/>
      <c r="AIS87" s="23"/>
      <c r="AIT87" s="23"/>
      <c r="AIU87" s="23"/>
      <c r="AIV87" s="23"/>
      <c r="AIW87" s="23"/>
      <c r="AIX87" s="23"/>
      <c r="AIY87" s="23"/>
      <c r="AIZ87" s="23"/>
      <c r="AJA87" s="23"/>
      <c r="AJB87" s="23"/>
      <c r="AJC87" s="23"/>
      <c r="AJD87" s="23"/>
      <c r="AJE87" s="23"/>
      <c r="AJF87" s="23"/>
      <c r="AJG87" s="23"/>
      <c r="AJH87" s="23"/>
      <c r="AJI87" s="23"/>
      <c r="AJJ87" s="23"/>
      <c r="AJK87" s="23"/>
      <c r="AJL87" s="23"/>
      <c r="AJM87" s="23"/>
      <c r="AJN87" s="23"/>
      <c r="AJO87" s="23"/>
      <c r="AJP87" s="23"/>
      <c r="AJQ87" s="23"/>
      <c r="AJR87" s="23"/>
      <c r="AJS87" s="23"/>
      <c r="AJT87" s="23"/>
      <c r="AJU87" s="23"/>
      <c r="AJV87" s="23"/>
      <c r="AJW87" s="23"/>
      <c r="AJX87" s="23"/>
      <c r="AJY87" s="23"/>
      <c r="AJZ87" s="23"/>
      <c r="AKA87" s="23"/>
      <c r="AKB87" s="23"/>
      <c r="AKC87" s="23"/>
      <c r="AKD87" s="23"/>
      <c r="AKE87" s="23"/>
      <c r="AKF87" s="23"/>
      <c r="AKG87" s="23"/>
      <c r="AKH87" s="23"/>
      <c r="AKI87" s="23"/>
      <c r="AKJ87" s="23"/>
      <c r="AKK87" s="23"/>
      <c r="AKL87" s="23"/>
      <c r="AKM87" s="23"/>
      <c r="AKN87" s="23"/>
      <c r="AKO87" s="23"/>
      <c r="AKP87" s="23"/>
      <c r="AKQ87" s="23"/>
      <c r="AKR87" s="23"/>
      <c r="AKS87" s="23"/>
      <c r="AKT87" s="23"/>
      <c r="AKU87" s="23"/>
      <c r="AKV87" s="23"/>
      <c r="AKW87" s="23"/>
      <c r="AKX87" s="23"/>
      <c r="AKY87" s="23"/>
      <c r="AKZ87" s="23"/>
      <c r="ALA87" s="23"/>
      <c r="ALB87" s="23"/>
      <c r="ALC87" s="23"/>
      <c r="ALD87" s="23"/>
      <c r="ALE87" s="23"/>
      <c r="ALF87" s="23"/>
      <c r="ALG87" s="23"/>
      <c r="ALH87" s="23"/>
      <c r="ALI87" s="23"/>
      <c r="ALJ87" s="23"/>
      <c r="ALK87" s="23"/>
      <c r="ALL87" s="23"/>
      <c r="ALM87" s="23"/>
      <c r="ALN87" s="23"/>
      <c r="ALO87" s="23"/>
      <c r="ALP87" s="23"/>
      <c r="ALQ87" s="23"/>
      <c r="ALR87" s="23"/>
      <c r="ALS87" s="23"/>
      <c r="ALT87" s="23"/>
      <c r="ALU87" s="23"/>
      <c r="ALV87" s="23"/>
      <c r="ALW87" s="23"/>
      <c r="ALX87" s="23"/>
      <c r="ALY87" s="23"/>
      <c r="ALZ87" s="23"/>
      <c r="AMA87" s="23"/>
      <c r="AMB87" s="23"/>
      <c r="AMC87" s="23"/>
      <c r="AMD87" s="23"/>
      <c r="AME87" s="23"/>
      <c r="AMF87" s="23"/>
      <c r="AMG87" s="23"/>
      <c r="AMH87" s="23"/>
      <c r="AMI87" s="23"/>
      <c r="AMJ87" s="23"/>
      <c r="AMK87" s="23"/>
    </row>
    <row r="88" spans="1:1025" s="24" customFormat="1" ht="40.5" customHeight="1">
      <c r="A88" s="375"/>
      <c r="B88" s="285"/>
      <c r="C88" s="273" t="s">
        <v>102</v>
      </c>
      <c r="D88" s="273"/>
      <c r="E88" s="348">
        <v>0.2</v>
      </c>
      <c r="F88" s="348"/>
      <c r="G88" s="351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F88" s="23"/>
      <c r="KG88" s="23"/>
      <c r="KH88" s="23"/>
      <c r="KI88" s="23"/>
      <c r="KJ88" s="23"/>
      <c r="KK88" s="23"/>
      <c r="KL88" s="23"/>
      <c r="KM88" s="23"/>
      <c r="KN88" s="23"/>
      <c r="KO88" s="23"/>
      <c r="KP88" s="23"/>
      <c r="KQ88" s="23"/>
      <c r="KR88" s="23"/>
      <c r="KS88" s="23"/>
      <c r="KT88" s="23"/>
      <c r="KU88" s="23"/>
      <c r="KV88" s="23"/>
      <c r="KW88" s="23"/>
      <c r="KX88" s="23"/>
      <c r="KY88" s="23"/>
      <c r="KZ88" s="23"/>
      <c r="LA88" s="23"/>
      <c r="LB88" s="23"/>
      <c r="LC88" s="23"/>
      <c r="LD88" s="23"/>
      <c r="LE88" s="23"/>
      <c r="LF88" s="23"/>
      <c r="LG88" s="23"/>
      <c r="LH88" s="23"/>
      <c r="LI88" s="23"/>
      <c r="LJ88" s="23"/>
      <c r="LK88" s="23"/>
      <c r="LL88" s="23"/>
      <c r="LM88" s="23"/>
      <c r="LN88" s="23"/>
      <c r="LO88" s="23"/>
      <c r="LP88" s="23"/>
      <c r="LQ88" s="23"/>
      <c r="LR88" s="23"/>
      <c r="LS88" s="23"/>
      <c r="LT88" s="23"/>
      <c r="LU88" s="23"/>
      <c r="LV88" s="23"/>
      <c r="LW88" s="23"/>
      <c r="LX88" s="23"/>
      <c r="LY88" s="23"/>
      <c r="LZ88" s="23"/>
      <c r="MA88" s="23"/>
      <c r="MB88" s="23"/>
      <c r="MC88" s="23"/>
      <c r="MD88" s="23"/>
      <c r="ME88" s="23"/>
      <c r="MF88" s="23"/>
      <c r="MG88" s="23"/>
      <c r="MH88" s="23"/>
      <c r="MI88" s="23"/>
      <c r="MJ88" s="23"/>
      <c r="MK88" s="23"/>
      <c r="ML88" s="23"/>
      <c r="MM88" s="23"/>
      <c r="MN88" s="23"/>
      <c r="MO88" s="23"/>
      <c r="MP88" s="23"/>
      <c r="MQ88" s="23"/>
      <c r="MR88" s="23"/>
      <c r="MS88" s="23"/>
      <c r="MT88" s="23"/>
      <c r="MU88" s="23"/>
      <c r="MV88" s="23"/>
      <c r="MW88" s="23"/>
      <c r="MX88" s="23"/>
      <c r="MY88" s="23"/>
      <c r="MZ88" s="23"/>
      <c r="NA88" s="23"/>
      <c r="NB88" s="23"/>
      <c r="NC88" s="23"/>
      <c r="ND88" s="23"/>
      <c r="NE88" s="23"/>
      <c r="NF88" s="23"/>
      <c r="NG88" s="23"/>
      <c r="NH88" s="23"/>
      <c r="NI88" s="23"/>
      <c r="NJ88" s="23"/>
      <c r="NK88" s="23"/>
      <c r="NL88" s="23"/>
      <c r="NM88" s="23"/>
      <c r="NN88" s="23"/>
      <c r="NO88" s="23"/>
      <c r="NP88" s="23"/>
      <c r="NQ88" s="23"/>
      <c r="NR88" s="23"/>
      <c r="NS88" s="23"/>
      <c r="NT88" s="23"/>
      <c r="NU88" s="23"/>
      <c r="NV88" s="23"/>
      <c r="NW88" s="23"/>
      <c r="NX88" s="23"/>
      <c r="NY88" s="23"/>
      <c r="NZ88" s="23"/>
      <c r="OA88" s="23"/>
      <c r="OB88" s="23"/>
      <c r="OC88" s="23"/>
      <c r="OD88" s="23"/>
      <c r="OE88" s="23"/>
      <c r="OF88" s="23"/>
      <c r="OG88" s="23"/>
      <c r="OH88" s="23"/>
      <c r="OI88" s="23"/>
      <c r="OJ88" s="23"/>
      <c r="OK88" s="23"/>
      <c r="OL88" s="23"/>
      <c r="OM88" s="23"/>
      <c r="ON88" s="23"/>
      <c r="OO88" s="23"/>
      <c r="OP88" s="23"/>
      <c r="OQ88" s="23"/>
      <c r="OR88" s="23"/>
      <c r="OS88" s="23"/>
      <c r="OT88" s="23"/>
      <c r="OU88" s="23"/>
      <c r="OV88" s="23"/>
      <c r="OW88" s="23"/>
      <c r="OX88" s="23"/>
      <c r="OY88" s="23"/>
      <c r="OZ88" s="23"/>
      <c r="PA88" s="23"/>
      <c r="PB88" s="23"/>
      <c r="PC88" s="23"/>
      <c r="PD88" s="23"/>
      <c r="PE88" s="23"/>
      <c r="PF88" s="23"/>
      <c r="PG88" s="23"/>
      <c r="PH88" s="23"/>
      <c r="PI88" s="23"/>
      <c r="PJ88" s="23"/>
      <c r="PK88" s="23"/>
      <c r="PL88" s="23"/>
      <c r="PM88" s="23"/>
      <c r="PN88" s="23"/>
      <c r="PO88" s="23"/>
      <c r="PP88" s="23"/>
      <c r="PQ88" s="23"/>
      <c r="PR88" s="23"/>
      <c r="PS88" s="23"/>
      <c r="PT88" s="23"/>
      <c r="PU88" s="23"/>
      <c r="PV88" s="23"/>
      <c r="PW88" s="23"/>
      <c r="PX88" s="23"/>
      <c r="PY88" s="23"/>
      <c r="PZ88" s="23"/>
      <c r="QA88" s="23"/>
      <c r="QB88" s="23"/>
      <c r="QC88" s="23"/>
      <c r="QD88" s="23"/>
      <c r="QE88" s="23"/>
      <c r="QF88" s="23"/>
      <c r="QG88" s="23"/>
      <c r="QH88" s="23"/>
      <c r="QI88" s="23"/>
      <c r="QJ88" s="23"/>
      <c r="QK88" s="23"/>
      <c r="QL88" s="23"/>
      <c r="QM88" s="23"/>
      <c r="QN88" s="23"/>
      <c r="QO88" s="23"/>
      <c r="QP88" s="23"/>
      <c r="QQ88" s="23"/>
      <c r="QR88" s="23"/>
      <c r="QS88" s="23"/>
      <c r="QT88" s="23"/>
      <c r="QU88" s="23"/>
      <c r="QV88" s="23"/>
      <c r="QW88" s="23"/>
      <c r="QX88" s="23"/>
      <c r="QY88" s="23"/>
      <c r="QZ88" s="23"/>
      <c r="RA88" s="23"/>
      <c r="RB88" s="23"/>
      <c r="RC88" s="23"/>
      <c r="RD88" s="23"/>
      <c r="RE88" s="23"/>
      <c r="RF88" s="23"/>
      <c r="RG88" s="23"/>
      <c r="RH88" s="23"/>
      <c r="RI88" s="23"/>
      <c r="RJ88" s="23"/>
      <c r="RK88" s="23"/>
      <c r="RL88" s="23"/>
      <c r="RM88" s="23"/>
      <c r="RN88" s="23"/>
      <c r="RO88" s="23"/>
      <c r="RP88" s="23"/>
      <c r="RQ88" s="23"/>
      <c r="RR88" s="23"/>
      <c r="RS88" s="23"/>
      <c r="RT88" s="23"/>
      <c r="RU88" s="23"/>
      <c r="RV88" s="23"/>
      <c r="RW88" s="23"/>
      <c r="RX88" s="23"/>
      <c r="RY88" s="23"/>
      <c r="RZ88" s="23"/>
      <c r="SA88" s="23"/>
      <c r="SB88" s="23"/>
      <c r="SC88" s="23"/>
      <c r="SD88" s="23"/>
      <c r="SE88" s="23"/>
      <c r="SF88" s="23"/>
      <c r="SG88" s="23"/>
      <c r="SH88" s="23"/>
      <c r="SI88" s="23"/>
      <c r="SJ88" s="23"/>
      <c r="SK88" s="23"/>
      <c r="SL88" s="23"/>
      <c r="SM88" s="23"/>
      <c r="SN88" s="23"/>
      <c r="SO88" s="23"/>
      <c r="SP88" s="23"/>
      <c r="SQ88" s="23"/>
      <c r="SR88" s="23"/>
      <c r="SS88" s="23"/>
      <c r="ST88" s="23"/>
      <c r="SU88" s="23"/>
      <c r="SV88" s="23"/>
      <c r="SW88" s="23"/>
      <c r="SX88" s="23"/>
      <c r="SY88" s="23"/>
      <c r="SZ88" s="23"/>
      <c r="TA88" s="23"/>
      <c r="TB88" s="23"/>
      <c r="TC88" s="23"/>
      <c r="TD88" s="23"/>
      <c r="TE88" s="23"/>
      <c r="TF88" s="23"/>
      <c r="TG88" s="23"/>
      <c r="TH88" s="23"/>
      <c r="TI88" s="23"/>
      <c r="TJ88" s="23"/>
      <c r="TK88" s="23"/>
      <c r="TL88" s="23"/>
      <c r="TM88" s="23"/>
      <c r="TN88" s="23"/>
      <c r="TO88" s="23"/>
      <c r="TP88" s="23"/>
      <c r="TQ88" s="23"/>
      <c r="TR88" s="23"/>
      <c r="TS88" s="23"/>
      <c r="TT88" s="23"/>
      <c r="TU88" s="23"/>
      <c r="TV88" s="23"/>
      <c r="TW88" s="23"/>
      <c r="TX88" s="23"/>
      <c r="TY88" s="23"/>
      <c r="TZ88" s="23"/>
      <c r="UA88" s="23"/>
      <c r="UB88" s="23"/>
      <c r="UC88" s="23"/>
      <c r="UD88" s="23"/>
      <c r="UE88" s="23"/>
      <c r="UF88" s="23"/>
      <c r="UG88" s="23"/>
      <c r="UH88" s="23"/>
      <c r="UI88" s="23"/>
      <c r="UJ88" s="23"/>
      <c r="UK88" s="23"/>
      <c r="UL88" s="23"/>
      <c r="UM88" s="23"/>
      <c r="UN88" s="23"/>
      <c r="UO88" s="23"/>
      <c r="UP88" s="23"/>
      <c r="UQ88" s="23"/>
      <c r="UR88" s="23"/>
      <c r="US88" s="23"/>
      <c r="UT88" s="23"/>
      <c r="UU88" s="23"/>
      <c r="UV88" s="23"/>
      <c r="UW88" s="23"/>
      <c r="UX88" s="23"/>
      <c r="UY88" s="23"/>
      <c r="UZ88" s="23"/>
      <c r="VA88" s="23"/>
      <c r="VB88" s="23"/>
      <c r="VC88" s="23"/>
      <c r="VD88" s="23"/>
      <c r="VE88" s="23"/>
      <c r="VF88" s="23"/>
      <c r="VG88" s="23"/>
      <c r="VH88" s="23"/>
      <c r="VI88" s="23"/>
      <c r="VJ88" s="23"/>
      <c r="VK88" s="23"/>
      <c r="VL88" s="23"/>
      <c r="VM88" s="23"/>
      <c r="VN88" s="23"/>
      <c r="VO88" s="23"/>
      <c r="VP88" s="23"/>
      <c r="VQ88" s="23"/>
      <c r="VR88" s="23"/>
      <c r="VS88" s="23"/>
      <c r="VT88" s="23"/>
      <c r="VU88" s="23"/>
      <c r="VV88" s="23"/>
      <c r="VW88" s="23"/>
      <c r="VX88" s="23"/>
      <c r="VY88" s="23"/>
      <c r="VZ88" s="23"/>
      <c r="WA88" s="23"/>
      <c r="WB88" s="23"/>
      <c r="WC88" s="23"/>
      <c r="WD88" s="23"/>
      <c r="WE88" s="23"/>
      <c r="WF88" s="23"/>
      <c r="WG88" s="23"/>
      <c r="WH88" s="23"/>
      <c r="WI88" s="23"/>
      <c r="WJ88" s="23"/>
      <c r="WK88" s="23"/>
      <c r="WL88" s="23"/>
      <c r="WM88" s="23"/>
      <c r="WN88" s="23"/>
      <c r="WO88" s="23"/>
      <c r="WP88" s="23"/>
      <c r="WQ88" s="23"/>
      <c r="WR88" s="23"/>
      <c r="WS88" s="23"/>
      <c r="WT88" s="23"/>
      <c r="WU88" s="23"/>
      <c r="WV88" s="23"/>
      <c r="WW88" s="23"/>
      <c r="WX88" s="23"/>
      <c r="WY88" s="23"/>
      <c r="WZ88" s="23"/>
      <c r="XA88" s="23"/>
      <c r="XB88" s="23"/>
      <c r="XC88" s="23"/>
      <c r="XD88" s="23"/>
      <c r="XE88" s="23"/>
      <c r="XF88" s="23"/>
      <c r="XG88" s="23"/>
      <c r="XH88" s="23"/>
      <c r="XI88" s="23"/>
      <c r="XJ88" s="23"/>
      <c r="XK88" s="23"/>
      <c r="XL88" s="23"/>
      <c r="XM88" s="23"/>
      <c r="XN88" s="23"/>
      <c r="XO88" s="23"/>
      <c r="XP88" s="23"/>
      <c r="XQ88" s="23"/>
      <c r="XR88" s="23"/>
      <c r="XS88" s="23"/>
      <c r="XT88" s="23"/>
      <c r="XU88" s="23"/>
      <c r="XV88" s="23"/>
      <c r="XW88" s="23"/>
      <c r="XX88" s="23"/>
      <c r="XY88" s="23"/>
      <c r="XZ88" s="23"/>
      <c r="YA88" s="23"/>
      <c r="YB88" s="23"/>
      <c r="YC88" s="23"/>
      <c r="YD88" s="23"/>
      <c r="YE88" s="23"/>
      <c r="YF88" s="23"/>
      <c r="YG88" s="23"/>
      <c r="YH88" s="23"/>
      <c r="YI88" s="23"/>
      <c r="YJ88" s="23"/>
      <c r="YK88" s="23"/>
      <c r="YL88" s="23"/>
      <c r="YM88" s="23"/>
      <c r="YN88" s="23"/>
      <c r="YO88" s="23"/>
      <c r="YP88" s="23"/>
      <c r="YQ88" s="23"/>
      <c r="YR88" s="23"/>
      <c r="YS88" s="23"/>
      <c r="YT88" s="23"/>
      <c r="YU88" s="23"/>
      <c r="YV88" s="23"/>
      <c r="YW88" s="23"/>
      <c r="YX88" s="23"/>
      <c r="YY88" s="23"/>
      <c r="YZ88" s="23"/>
      <c r="ZA88" s="23"/>
      <c r="ZB88" s="23"/>
      <c r="ZC88" s="23"/>
      <c r="ZD88" s="23"/>
      <c r="ZE88" s="23"/>
      <c r="ZF88" s="23"/>
      <c r="ZG88" s="23"/>
      <c r="ZH88" s="23"/>
      <c r="ZI88" s="23"/>
      <c r="ZJ88" s="23"/>
      <c r="ZK88" s="23"/>
      <c r="ZL88" s="23"/>
      <c r="ZM88" s="23"/>
      <c r="ZN88" s="23"/>
      <c r="ZO88" s="23"/>
      <c r="ZP88" s="23"/>
      <c r="ZQ88" s="23"/>
      <c r="ZR88" s="23"/>
      <c r="ZS88" s="23"/>
      <c r="ZT88" s="23"/>
      <c r="ZU88" s="23"/>
      <c r="ZV88" s="23"/>
      <c r="ZW88" s="23"/>
      <c r="ZX88" s="23"/>
      <c r="ZY88" s="23"/>
      <c r="ZZ88" s="23"/>
      <c r="AAA88" s="23"/>
      <c r="AAB88" s="23"/>
      <c r="AAC88" s="23"/>
      <c r="AAD88" s="23"/>
      <c r="AAE88" s="23"/>
      <c r="AAF88" s="23"/>
      <c r="AAG88" s="23"/>
      <c r="AAH88" s="23"/>
      <c r="AAI88" s="23"/>
      <c r="AAJ88" s="23"/>
      <c r="AAK88" s="23"/>
      <c r="AAL88" s="23"/>
      <c r="AAM88" s="23"/>
      <c r="AAN88" s="23"/>
      <c r="AAO88" s="23"/>
      <c r="AAP88" s="23"/>
      <c r="AAQ88" s="23"/>
      <c r="AAR88" s="23"/>
      <c r="AAS88" s="23"/>
      <c r="AAT88" s="23"/>
      <c r="AAU88" s="23"/>
      <c r="AAV88" s="23"/>
      <c r="AAW88" s="23"/>
      <c r="AAX88" s="23"/>
      <c r="AAY88" s="23"/>
      <c r="AAZ88" s="23"/>
      <c r="ABA88" s="23"/>
      <c r="ABB88" s="23"/>
      <c r="ABC88" s="23"/>
      <c r="ABD88" s="23"/>
      <c r="ABE88" s="23"/>
      <c r="ABF88" s="23"/>
      <c r="ABG88" s="23"/>
      <c r="ABH88" s="23"/>
      <c r="ABI88" s="23"/>
      <c r="ABJ88" s="23"/>
      <c r="ABK88" s="23"/>
      <c r="ABL88" s="23"/>
      <c r="ABM88" s="23"/>
      <c r="ABN88" s="23"/>
      <c r="ABO88" s="23"/>
      <c r="ABP88" s="23"/>
      <c r="ABQ88" s="23"/>
      <c r="ABR88" s="23"/>
      <c r="ABS88" s="23"/>
      <c r="ABT88" s="23"/>
      <c r="ABU88" s="23"/>
      <c r="ABV88" s="23"/>
      <c r="ABW88" s="23"/>
      <c r="ABX88" s="23"/>
      <c r="ABY88" s="23"/>
      <c r="ABZ88" s="23"/>
      <c r="ACA88" s="23"/>
      <c r="ACB88" s="23"/>
      <c r="ACC88" s="23"/>
      <c r="ACD88" s="23"/>
      <c r="ACE88" s="23"/>
      <c r="ACF88" s="23"/>
      <c r="ACG88" s="23"/>
      <c r="ACH88" s="23"/>
      <c r="ACI88" s="23"/>
      <c r="ACJ88" s="23"/>
      <c r="ACK88" s="23"/>
      <c r="ACL88" s="23"/>
      <c r="ACM88" s="23"/>
      <c r="ACN88" s="23"/>
      <c r="ACO88" s="23"/>
      <c r="ACP88" s="23"/>
      <c r="ACQ88" s="23"/>
      <c r="ACR88" s="23"/>
      <c r="ACS88" s="23"/>
      <c r="ACT88" s="23"/>
      <c r="ACU88" s="23"/>
      <c r="ACV88" s="23"/>
      <c r="ACW88" s="23"/>
      <c r="ACX88" s="23"/>
      <c r="ACY88" s="23"/>
      <c r="ACZ88" s="23"/>
      <c r="ADA88" s="23"/>
      <c r="ADB88" s="23"/>
      <c r="ADC88" s="23"/>
      <c r="ADD88" s="23"/>
      <c r="ADE88" s="23"/>
      <c r="ADF88" s="23"/>
      <c r="ADG88" s="23"/>
      <c r="ADH88" s="23"/>
      <c r="ADI88" s="23"/>
      <c r="ADJ88" s="23"/>
      <c r="ADK88" s="23"/>
      <c r="ADL88" s="23"/>
      <c r="ADM88" s="23"/>
      <c r="ADN88" s="23"/>
      <c r="ADO88" s="23"/>
      <c r="ADP88" s="23"/>
      <c r="ADQ88" s="23"/>
      <c r="ADR88" s="23"/>
      <c r="ADS88" s="23"/>
      <c r="ADT88" s="23"/>
      <c r="ADU88" s="23"/>
      <c r="ADV88" s="23"/>
      <c r="ADW88" s="23"/>
      <c r="ADX88" s="23"/>
      <c r="ADY88" s="23"/>
      <c r="ADZ88" s="23"/>
      <c r="AEA88" s="23"/>
      <c r="AEB88" s="23"/>
      <c r="AEC88" s="23"/>
      <c r="AED88" s="23"/>
      <c r="AEE88" s="23"/>
      <c r="AEF88" s="23"/>
      <c r="AEG88" s="23"/>
      <c r="AEH88" s="23"/>
      <c r="AEI88" s="23"/>
      <c r="AEJ88" s="23"/>
      <c r="AEK88" s="23"/>
      <c r="AEL88" s="23"/>
      <c r="AEM88" s="23"/>
      <c r="AEN88" s="23"/>
      <c r="AEO88" s="23"/>
      <c r="AEP88" s="23"/>
      <c r="AEQ88" s="23"/>
      <c r="AER88" s="23"/>
      <c r="AES88" s="23"/>
      <c r="AET88" s="23"/>
      <c r="AEU88" s="23"/>
      <c r="AEV88" s="23"/>
      <c r="AEW88" s="23"/>
      <c r="AEX88" s="23"/>
      <c r="AEY88" s="23"/>
      <c r="AEZ88" s="23"/>
      <c r="AFA88" s="23"/>
      <c r="AFB88" s="23"/>
      <c r="AFC88" s="23"/>
      <c r="AFD88" s="23"/>
      <c r="AFE88" s="23"/>
      <c r="AFF88" s="23"/>
      <c r="AFG88" s="23"/>
      <c r="AFH88" s="23"/>
      <c r="AFI88" s="23"/>
      <c r="AFJ88" s="23"/>
      <c r="AFK88" s="23"/>
      <c r="AFL88" s="23"/>
      <c r="AFM88" s="23"/>
      <c r="AFN88" s="23"/>
      <c r="AFO88" s="23"/>
      <c r="AFP88" s="23"/>
      <c r="AFQ88" s="23"/>
      <c r="AFR88" s="23"/>
      <c r="AFS88" s="23"/>
      <c r="AFT88" s="23"/>
      <c r="AFU88" s="23"/>
      <c r="AFV88" s="23"/>
      <c r="AFW88" s="23"/>
      <c r="AFX88" s="23"/>
      <c r="AFY88" s="23"/>
      <c r="AFZ88" s="23"/>
      <c r="AGA88" s="23"/>
      <c r="AGB88" s="23"/>
      <c r="AGC88" s="23"/>
      <c r="AGD88" s="23"/>
      <c r="AGE88" s="23"/>
      <c r="AGF88" s="23"/>
      <c r="AGG88" s="23"/>
      <c r="AGH88" s="23"/>
      <c r="AGI88" s="23"/>
      <c r="AGJ88" s="23"/>
      <c r="AGK88" s="23"/>
      <c r="AGL88" s="23"/>
      <c r="AGM88" s="23"/>
      <c r="AGN88" s="23"/>
      <c r="AGO88" s="23"/>
      <c r="AGP88" s="23"/>
      <c r="AGQ88" s="23"/>
      <c r="AGR88" s="23"/>
      <c r="AGS88" s="23"/>
      <c r="AGT88" s="23"/>
      <c r="AGU88" s="23"/>
      <c r="AGV88" s="23"/>
      <c r="AGW88" s="23"/>
      <c r="AGX88" s="23"/>
      <c r="AGY88" s="23"/>
      <c r="AGZ88" s="23"/>
      <c r="AHA88" s="23"/>
      <c r="AHB88" s="23"/>
      <c r="AHC88" s="23"/>
      <c r="AHD88" s="23"/>
      <c r="AHE88" s="23"/>
      <c r="AHF88" s="23"/>
      <c r="AHG88" s="23"/>
      <c r="AHH88" s="23"/>
      <c r="AHI88" s="23"/>
      <c r="AHJ88" s="23"/>
      <c r="AHK88" s="23"/>
      <c r="AHL88" s="23"/>
      <c r="AHM88" s="23"/>
      <c r="AHN88" s="23"/>
      <c r="AHO88" s="23"/>
      <c r="AHP88" s="23"/>
      <c r="AHQ88" s="23"/>
      <c r="AHR88" s="23"/>
      <c r="AHS88" s="23"/>
      <c r="AHT88" s="23"/>
      <c r="AHU88" s="23"/>
      <c r="AHV88" s="23"/>
      <c r="AHW88" s="23"/>
      <c r="AHX88" s="23"/>
      <c r="AHY88" s="23"/>
      <c r="AHZ88" s="23"/>
      <c r="AIA88" s="23"/>
      <c r="AIB88" s="23"/>
      <c r="AIC88" s="23"/>
      <c r="AID88" s="23"/>
      <c r="AIE88" s="23"/>
      <c r="AIF88" s="23"/>
      <c r="AIG88" s="23"/>
      <c r="AIH88" s="23"/>
      <c r="AII88" s="23"/>
      <c r="AIJ88" s="23"/>
      <c r="AIK88" s="23"/>
      <c r="AIL88" s="23"/>
      <c r="AIM88" s="23"/>
      <c r="AIN88" s="23"/>
      <c r="AIO88" s="23"/>
      <c r="AIP88" s="23"/>
      <c r="AIQ88" s="23"/>
      <c r="AIR88" s="23"/>
      <c r="AIS88" s="23"/>
      <c r="AIT88" s="23"/>
      <c r="AIU88" s="23"/>
      <c r="AIV88" s="23"/>
      <c r="AIW88" s="23"/>
      <c r="AIX88" s="23"/>
      <c r="AIY88" s="23"/>
      <c r="AIZ88" s="23"/>
      <c r="AJA88" s="23"/>
      <c r="AJB88" s="23"/>
      <c r="AJC88" s="23"/>
      <c r="AJD88" s="23"/>
      <c r="AJE88" s="23"/>
      <c r="AJF88" s="23"/>
      <c r="AJG88" s="23"/>
      <c r="AJH88" s="23"/>
      <c r="AJI88" s="23"/>
      <c r="AJJ88" s="23"/>
      <c r="AJK88" s="23"/>
      <c r="AJL88" s="23"/>
      <c r="AJM88" s="23"/>
      <c r="AJN88" s="23"/>
      <c r="AJO88" s="23"/>
      <c r="AJP88" s="23"/>
      <c r="AJQ88" s="23"/>
      <c r="AJR88" s="23"/>
      <c r="AJS88" s="23"/>
      <c r="AJT88" s="23"/>
      <c r="AJU88" s="23"/>
      <c r="AJV88" s="23"/>
      <c r="AJW88" s="23"/>
      <c r="AJX88" s="23"/>
      <c r="AJY88" s="23"/>
      <c r="AJZ88" s="23"/>
      <c r="AKA88" s="23"/>
      <c r="AKB88" s="23"/>
      <c r="AKC88" s="23"/>
      <c r="AKD88" s="23"/>
      <c r="AKE88" s="23"/>
      <c r="AKF88" s="23"/>
      <c r="AKG88" s="23"/>
      <c r="AKH88" s="23"/>
      <c r="AKI88" s="23"/>
      <c r="AKJ88" s="23"/>
      <c r="AKK88" s="23"/>
      <c r="AKL88" s="23"/>
      <c r="AKM88" s="23"/>
      <c r="AKN88" s="23"/>
      <c r="AKO88" s="23"/>
      <c r="AKP88" s="23"/>
      <c r="AKQ88" s="23"/>
      <c r="AKR88" s="23"/>
      <c r="AKS88" s="23"/>
      <c r="AKT88" s="23"/>
      <c r="AKU88" s="23"/>
      <c r="AKV88" s="23"/>
      <c r="AKW88" s="23"/>
      <c r="AKX88" s="23"/>
      <c r="AKY88" s="23"/>
      <c r="AKZ88" s="23"/>
      <c r="ALA88" s="23"/>
      <c r="ALB88" s="23"/>
      <c r="ALC88" s="23"/>
      <c r="ALD88" s="23"/>
      <c r="ALE88" s="23"/>
      <c r="ALF88" s="23"/>
      <c r="ALG88" s="23"/>
      <c r="ALH88" s="23"/>
      <c r="ALI88" s="23"/>
      <c r="ALJ88" s="23"/>
      <c r="ALK88" s="23"/>
      <c r="ALL88" s="23"/>
      <c r="ALM88" s="23"/>
      <c r="ALN88" s="23"/>
      <c r="ALO88" s="23"/>
      <c r="ALP88" s="23"/>
      <c r="ALQ88" s="23"/>
      <c r="ALR88" s="23"/>
      <c r="ALS88" s="23"/>
      <c r="ALT88" s="23"/>
      <c r="ALU88" s="23"/>
      <c r="ALV88" s="23"/>
      <c r="ALW88" s="23"/>
      <c r="ALX88" s="23"/>
      <c r="ALY88" s="23"/>
      <c r="ALZ88" s="23"/>
      <c r="AMA88" s="23"/>
      <c r="AMB88" s="23"/>
      <c r="AMC88" s="23"/>
      <c r="AMD88" s="23"/>
      <c r="AME88" s="23"/>
      <c r="AMF88" s="23"/>
      <c r="AMG88" s="23"/>
      <c r="AMH88" s="23"/>
      <c r="AMI88" s="23"/>
      <c r="AMJ88" s="23"/>
      <c r="AMK88" s="23"/>
    </row>
    <row r="89" spans="1:1025" s="24" customFormat="1" ht="16.5" customHeight="1">
      <c r="A89" s="49" t="s">
        <v>12</v>
      </c>
      <c r="B89" s="349" t="s">
        <v>26</v>
      </c>
      <c r="C89" s="349"/>
      <c r="D89" s="349"/>
      <c r="E89" s="349"/>
      <c r="F89" s="349"/>
      <c r="G89" s="252">
        <v>0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F89" s="23"/>
      <c r="KG89" s="23"/>
      <c r="KH89" s="23"/>
      <c r="KI89" s="23"/>
      <c r="KJ89" s="23"/>
      <c r="KK89" s="23"/>
      <c r="KL89" s="23"/>
      <c r="KM89" s="23"/>
      <c r="KN89" s="23"/>
      <c r="KO89" s="23"/>
      <c r="KP89" s="23"/>
      <c r="KQ89" s="23"/>
      <c r="KR89" s="23"/>
      <c r="KS89" s="23"/>
      <c r="KT89" s="23"/>
      <c r="KU89" s="23"/>
      <c r="KV89" s="23"/>
      <c r="KW89" s="23"/>
      <c r="KX89" s="23"/>
      <c r="KY89" s="23"/>
      <c r="KZ89" s="23"/>
      <c r="LA89" s="23"/>
      <c r="LB89" s="23"/>
      <c r="LC89" s="23"/>
      <c r="LD89" s="23"/>
      <c r="LE89" s="23"/>
      <c r="LF89" s="23"/>
      <c r="LG89" s="23"/>
      <c r="LH89" s="23"/>
      <c r="LI89" s="23"/>
      <c r="LJ89" s="23"/>
      <c r="LK89" s="23"/>
      <c r="LL89" s="23"/>
      <c r="LM89" s="23"/>
      <c r="LN89" s="23"/>
      <c r="LO89" s="23"/>
      <c r="LP89" s="23"/>
      <c r="LQ89" s="23"/>
      <c r="LR89" s="23"/>
      <c r="LS89" s="23"/>
      <c r="LT89" s="23"/>
      <c r="LU89" s="23"/>
      <c r="LV89" s="23"/>
      <c r="LW89" s="23"/>
      <c r="LX89" s="23"/>
      <c r="LY89" s="23"/>
      <c r="LZ89" s="23"/>
      <c r="MA89" s="23"/>
      <c r="MB89" s="23"/>
      <c r="MC89" s="23"/>
      <c r="MD89" s="23"/>
      <c r="ME89" s="23"/>
      <c r="MF89" s="23"/>
      <c r="MG89" s="23"/>
      <c r="MH89" s="23"/>
      <c r="MI89" s="23"/>
      <c r="MJ89" s="23"/>
      <c r="MK89" s="23"/>
      <c r="ML89" s="23"/>
      <c r="MM89" s="23"/>
      <c r="MN89" s="23"/>
      <c r="MO89" s="23"/>
      <c r="MP89" s="23"/>
      <c r="MQ89" s="23"/>
      <c r="MR89" s="23"/>
      <c r="MS89" s="23"/>
      <c r="MT89" s="23"/>
      <c r="MU89" s="23"/>
      <c r="MV89" s="23"/>
      <c r="MW89" s="23"/>
      <c r="MX89" s="23"/>
      <c r="MY89" s="23"/>
      <c r="MZ89" s="23"/>
      <c r="NA89" s="23"/>
      <c r="NB89" s="23"/>
      <c r="NC89" s="23"/>
      <c r="ND89" s="23"/>
      <c r="NE89" s="23"/>
      <c r="NF89" s="23"/>
      <c r="NG89" s="23"/>
      <c r="NH89" s="23"/>
      <c r="NI89" s="23"/>
      <c r="NJ89" s="23"/>
      <c r="NK89" s="23"/>
      <c r="NL89" s="23"/>
      <c r="NM89" s="23"/>
      <c r="NN89" s="23"/>
      <c r="NO89" s="23"/>
      <c r="NP89" s="23"/>
      <c r="NQ89" s="23"/>
      <c r="NR89" s="23"/>
      <c r="NS89" s="23"/>
      <c r="NT89" s="23"/>
      <c r="NU89" s="23"/>
      <c r="NV89" s="23"/>
      <c r="NW89" s="23"/>
      <c r="NX89" s="23"/>
      <c r="NY89" s="23"/>
      <c r="NZ89" s="23"/>
      <c r="OA89" s="23"/>
      <c r="OB89" s="23"/>
      <c r="OC89" s="23"/>
      <c r="OD89" s="23"/>
      <c r="OE89" s="23"/>
      <c r="OF89" s="23"/>
      <c r="OG89" s="23"/>
      <c r="OH89" s="23"/>
      <c r="OI89" s="23"/>
      <c r="OJ89" s="23"/>
      <c r="OK89" s="23"/>
      <c r="OL89" s="23"/>
      <c r="OM89" s="23"/>
      <c r="ON89" s="23"/>
      <c r="OO89" s="23"/>
      <c r="OP89" s="23"/>
      <c r="OQ89" s="23"/>
      <c r="OR89" s="23"/>
      <c r="OS89" s="23"/>
      <c r="OT89" s="23"/>
      <c r="OU89" s="23"/>
      <c r="OV89" s="23"/>
      <c r="OW89" s="23"/>
      <c r="OX89" s="23"/>
      <c r="OY89" s="23"/>
      <c r="OZ89" s="23"/>
      <c r="PA89" s="23"/>
      <c r="PB89" s="23"/>
      <c r="PC89" s="23"/>
      <c r="PD89" s="23"/>
      <c r="PE89" s="23"/>
      <c r="PF89" s="23"/>
      <c r="PG89" s="23"/>
      <c r="PH89" s="23"/>
      <c r="PI89" s="23"/>
      <c r="PJ89" s="23"/>
      <c r="PK89" s="23"/>
      <c r="PL89" s="23"/>
      <c r="PM89" s="23"/>
      <c r="PN89" s="23"/>
      <c r="PO89" s="23"/>
      <c r="PP89" s="23"/>
      <c r="PQ89" s="23"/>
      <c r="PR89" s="23"/>
      <c r="PS89" s="23"/>
      <c r="PT89" s="23"/>
      <c r="PU89" s="23"/>
      <c r="PV89" s="23"/>
      <c r="PW89" s="23"/>
      <c r="PX89" s="23"/>
      <c r="PY89" s="23"/>
      <c r="PZ89" s="23"/>
      <c r="QA89" s="23"/>
      <c r="QB89" s="23"/>
      <c r="QC89" s="23"/>
      <c r="QD89" s="23"/>
      <c r="QE89" s="23"/>
      <c r="QF89" s="23"/>
      <c r="QG89" s="23"/>
      <c r="QH89" s="23"/>
      <c r="QI89" s="23"/>
      <c r="QJ89" s="23"/>
      <c r="QK89" s="23"/>
      <c r="QL89" s="23"/>
      <c r="QM89" s="23"/>
      <c r="QN89" s="23"/>
      <c r="QO89" s="23"/>
      <c r="QP89" s="23"/>
      <c r="QQ89" s="23"/>
      <c r="QR89" s="23"/>
      <c r="QS89" s="23"/>
      <c r="QT89" s="23"/>
      <c r="QU89" s="23"/>
      <c r="QV89" s="23"/>
      <c r="QW89" s="23"/>
      <c r="QX89" s="23"/>
      <c r="QY89" s="23"/>
      <c r="QZ89" s="23"/>
      <c r="RA89" s="23"/>
      <c r="RB89" s="23"/>
      <c r="RC89" s="23"/>
      <c r="RD89" s="23"/>
      <c r="RE89" s="23"/>
      <c r="RF89" s="23"/>
      <c r="RG89" s="23"/>
      <c r="RH89" s="23"/>
      <c r="RI89" s="23"/>
      <c r="RJ89" s="23"/>
      <c r="RK89" s="23"/>
      <c r="RL89" s="23"/>
      <c r="RM89" s="23"/>
      <c r="RN89" s="23"/>
      <c r="RO89" s="23"/>
      <c r="RP89" s="23"/>
      <c r="RQ89" s="23"/>
      <c r="RR89" s="23"/>
      <c r="RS89" s="23"/>
      <c r="RT89" s="23"/>
      <c r="RU89" s="23"/>
      <c r="RV89" s="23"/>
      <c r="RW89" s="23"/>
      <c r="RX89" s="23"/>
      <c r="RY89" s="23"/>
      <c r="RZ89" s="23"/>
      <c r="SA89" s="23"/>
      <c r="SB89" s="23"/>
      <c r="SC89" s="23"/>
      <c r="SD89" s="23"/>
      <c r="SE89" s="23"/>
      <c r="SF89" s="23"/>
      <c r="SG89" s="23"/>
      <c r="SH89" s="23"/>
      <c r="SI89" s="23"/>
      <c r="SJ89" s="23"/>
      <c r="SK89" s="23"/>
      <c r="SL89" s="23"/>
      <c r="SM89" s="23"/>
      <c r="SN89" s="23"/>
      <c r="SO89" s="23"/>
      <c r="SP89" s="23"/>
      <c r="SQ89" s="23"/>
      <c r="SR89" s="23"/>
      <c r="SS89" s="23"/>
      <c r="ST89" s="23"/>
      <c r="SU89" s="23"/>
      <c r="SV89" s="23"/>
      <c r="SW89" s="23"/>
      <c r="SX89" s="23"/>
      <c r="SY89" s="23"/>
      <c r="SZ89" s="23"/>
      <c r="TA89" s="23"/>
      <c r="TB89" s="23"/>
      <c r="TC89" s="23"/>
      <c r="TD89" s="23"/>
      <c r="TE89" s="23"/>
      <c r="TF89" s="23"/>
      <c r="TG89" s="23"/>
      <c r="TH89" s="23"/>
      <c r="TI89" s="23"/>
      <c r="TJ89" s="23"/>
      <c r="TK89" s="23"/>
      <c r="TL89" s="23"/>
      <c r="TM89" s="23"/>
      <c r="TN89" s="23"/>
      <c r="TO89" s="23"/>
      <c r="TP89" s="23"/>
      <c r="TQ89" s="23"/>
      <c r="TR89" s="23"/>
      <c r="TS89" s="23"/>
      <c r="TT89" s="23"/>
      <c r="TU89" s="23"/>
      <c r="TV89" s="23"/>
      <c r="TW89" s="23"/>
      <c r="TX89" s="23"/>
      <c r="TY89" s="23"/>
      <c r="TZ89" s="23"/>
      <c r="UA89" s="23"/>
      <c r="UB89" s="23"/>
      <c r="UC89" s="23"/>
      <c r="UD89" s="23"/>
      <c r="UE89" s="23"/>
      <c r="UF89" s="23"/>
      <c r="UG89" s="23"/>
      <c r="UH89" s="23"/>
      <c r="UI89" s="23"/>
      <c r="UJ89" s="23"/>
      <c r="UK89" s="23"/>
      <c r="UL89" s="23"/>
      <c r="UM89" s="23"/>
      <c r="UN89" s="23"/>
      <c r="UO89" s="23"/>
      <c r="UP89" s="23"/>
      <c r="UQ89" s="23"/>
      <c r="UR89" s="23"/>
      <c r="US89" s="23"/>
      <c r="UT89" s="23"/>
      <c r="UU89" s="23"/>
      <c r="UV89" s="23"/>
      <c r="UW89" s="23"/>
      <c r="UX89" s="23"/>
      <c r="UY89" s="23"/>
      <c r="UZ89" s="23"/>
      <c r="VA89" s="23"/>
      <c r="VB89" s="23"/>
      <c r="VC89" s="23"/>
      <c r="VD89" s="23"/>
      <c r="VE89" s="23"/>
      <c r="VF89" s="23"/>
      <c r="VG89" s="23"/>
      <c r="VH89" s="23"/>
      <c r="VI89" s="23"/>
      <c r="VJ89" s="23"/>
      <c r="VK89" s="23"/>
      <c r="VL89" s="23"/>
      <c r="VM89" s="23"/>
      <c r="VN89" s="23"/>
      <c r="VO89" s="23"/>
      <c r="VP89" s="23"/>
      <c r="VQ89" s="23"/>
      <c r="VR89" s="23"/>
      <c r="VS89" s="23"/>
      <c r="VT89" s="23"/>
      <c r="VU89" s="23"/>
      <c r="VV89" s="23"/>
      <c r="VW89" s="23"/>
      <c r="VX89" s="23"/>
      <c r="VY89" s="23"/>
      <c r="VZ89" s="23"/>
      <c r="WA89" s="23"/>
      <c r="WB89" s="23"/>
      <c r="WC89" s="23"/>
      <c r="WD89" s="23"/>
      <c r="WE89" s="23"/>
      <c r="WF89" s="23"/>
      <c r="WG89" s="23"/>
      <c r="WH89" s="23"/>
      <c r="WI89" s="23"/>
      <c r="WJ89" s="23"/>
      <c r="WK89" s="23"/>
      <c r="WL89" s="23"/>
      <c r="WM89" s="23"/>
      <c r="WN89" s="23"/>
      <c r="WO89" s="23"/>
      <c r="WP89" s="23"/>
      <c r="WQ89" s="23"/>
      <c r="WR89" s="23"/>
      <c r="WS89" s="23"/>
      <c r="WT89" s="23"/>
      <c r="WU89" s="23"/>
      <c r="WV89" s="23"/>
      <c r="WW89" s="23"/>
      <c r="WX89" s="23"/>
      <c r="WY89" s="23"/>
      <c r="WZ89" s="23"/>
      <c r="XA89" s="23"/>
      <c r="XB89" s="23"/>
      <c r="XC89" s="23"/>
      <c r="XD89" s="23"/>
      <c r="XE89" s="23"/>
      <c r="XF89" s="23"/>
      <c r="XG89" s="23"/>
      <c r="XH89" s="23"/>
      <c r="XI89" s="23"/>
      <c r="XJ89" s="23"/>
      <c r="XK89" s="23"/>
      <c r="XL89" s="23"/>
      <c r="XM89" s="23"/>
      <c r="XN89" s="23"/>
      <c r="XO89" s="23"/>
      <c r="XP89" s="23"/>
      <c r="XQ89" s="23"/>
      <c r="XR89" s="23"/>
      <c r="XS89" s="23"/>
      <c r="XT89" s="23"/>
      <c r="XU89" s="23"/>
      <c r="XV89" s="23"/>
      <c r="XW89" s="23"/>
      <c r="XX89" s="23"/>
      <c r="XY89" s="23"/>
      <c r="XZ89" s="23"/>
      <c r="YA89" s="23"/>
      <c r="YB89" s="23"/>
      <c r="YC89" s="23"/>
      <c r="YD89" s="23"/>
      <c r="YE89" s="23"/>
      <c r="YF89" s="23"/>
      <c r="YG89" s="23"/>
      <c r="YH89" s="23"/>
      <c r="YI89" s="23"/>
      <c r="YJ89" s="23"/>
      <c r="YK89" s="23"/>
      <c r="YL89" s="23"/>
      <c r="YM89" s="23"/>
      <c r="YN89" s="23"/>
      <c r="YO89" s="23"/>
      <c r="YP89" s="23"/>
      <c r="YQ89" s="23"/>
      <c r="YR89" s="23"/>
      <c r="YS89" s="23"/>
      <c r="YT89" s="23"/>
      <c r="YU89" s="23"/>
      <c r="YV89" s="23"/>
      <c r="YW89" s="23"/>
      <c r="YX89" s="23"/>
      <c r="YY89" s="23"/>
      <c r="YZ89" s="23"/>
      <c r="ZA89" s="23"/>
      <c r="ZB89" s="23"/>
      <c r="ZC89" s="23"/>
      <c r="ZD89" s="23"/>
      <c r="ZE89" s="23"/>
      <c r="ZF89" s="23"/>
      <c r="ZG89" s="23"/>
      <c r="ZH89" s="23"/>
      <c r="ZI89" s="23"/>
      <c r="ZJ89" s="23"/>
      <c r="ZK89" s="23"/>
      <c r="ZL89" s="23"/>
      <c r="ZM89" s="23"/>
      <c r="ZN89" s="23"/>
      <c r="ZO89" s="23"/>
      <c r="ZP89" s="23"/>
      <c r="ZQ89" s="23"/>
      <c r="ZR89" s="23"/>
      <c r="ZS89" s="23"/>
      <c r="ZT89" s="23"/>
      <c r="ZU89" s="23"/>
      <c r="ZV89" s="23"/>
      <c r="ZW89" s="23"/>
      <c r="ZX89" s="23"/>
      <c r="ZY89" s="23"/>
      <c r="ZZ89" s="23"/>
      <c r="AAA89" s="23"/>
      <c r="AAB89" s="23"/>
      <c r="AAC89" s="23"/>
      <c r="AAD89" s="23"/>
      <c r="AAE89" s="23"/>
      <c r="AAF89" s="23"/>
      <c r="AAG89" s="23"/>
      <c r="AAH89" s="23"/>
      <c r="AAI89" s="23"/>
      <c r="AAJ89" s="23"/>
      <c r="AAK89" s="23"/>
      <c r="AAL89" s="23"/>
      <c r="AAM89" s="23"/>
      <c r="AAN89" s="23"/>
      <c r="AAO89" s="23"/>
      <c r="AAP89" s="23"/>
      <c r="AAQ89" s="23"/>
      <c r="AAR89" s="23"/>
      <c r="AAS89" s="23"/>
      <c r="AAT89" s="23"/>
      <c r="AAU89" s="23"/>
      <c r="AAV89" s="23"/>
      <c r="AAW89" s="23"/>
      <c r="AAX89" s="23"/>
      <c r="AAY89" s="23"/>
      <c r="AAZ89" s="23"/>
      <c r="ABA89" s="23"/>
      <c r="ABB89" s="23"/>
      <c r="ABC89" s="23"/>
      <c r="ABD89" s="23"/>
      <c r="ABE89" s="23"/>
      <c r="ABF89" s="23"/>
      <c r="ABG89" s="23"/>
      <c r="ABH89" s="23"/>
      <c r="ABI89" s="23"/>
      <c r="ABJ89" s="23"/>
      <c r="ABK89" s="23"/>
      <c r="ABL89" s="23"/>
      <c r="ABM89" s="23"/>
      <c r="ABN89" s="23"/>
      <c r="ABO89" s="23"/>
      <c r="ABP89" s="23"/>
      <c r="ABQ89" s="23"/>
      <c r="ABR89" s="23"/>
      <c r="ABS89" s="23"/>
      <c r="ABT89" s="23"/>
      <c r="ABU89" s="23"/>
      <c r="ABV89" s="23"/>
      <c r="ABW89" s="23"/>
      <c r="ABX89" s="23"/>
      <c r="ABY89" s="23"/>
      <c r="ABZ89" s="23"/>
      <c r="ACA89" s="23"/>
      <c r="ACB89" s="23"/>
      <c r="ACC89" s="23"/>
      <c r="ACD89" s="23"/>
      <c r="ACE89" s="23"/>
      <c r="ACF89" s="23"/>
      <c r="ACG89" s="23"/>
      <c r="ACH89" s="23"/>
      <c r="ACI89" s="23"/>
      <c r="ACJ89" s="23"/>
      <c r="ACK89" s="23"/>
      <c r="ACL89" s="23"/>
      <c r="ACM89" s="23"/>
      <c r="ACN89" s="23"/>
      <c r="ACO89" s="23"/>
      <c r="ACP89" s="23"/>
      <c r="ACQ89" s="23"/>
      <c r="ACR89" s="23"/>
      <c r="ACS89" s="23"/>
      <c r="ACT89" s="23"/>
      <c r="ACU89" s="23"/>
      <c r="ACV89" s="23"/>
      <c r="ACW89" s="23"/>
      <c r="ACX89" s="23"/>
      <c r="ACY89" s="23"/>
      <c r="ACZ89" s="23"/>
      <c r="ADA89" s="23"/>
      <c r="ADB89" s="23"/>
      <c r="ADC89" s="23"/>
      <c r="ADD89" s="23"/>
      <c r="ADE89" s="23"/>
      <c r="ADF89" s="23"/>
      <c r="ADG89" s="23"/>
      <c r="ADH89" s="23"/>
      <c r="ADI89" s="23"/>
      <c r="ADJ89" s="23"/>
      <c r="ADK89" s="23"/>
      <c r="ADL89" s="23"/>
      <c r="ADM89" s="23"/>
      <c r="ADN89" s="23"/>
      <c r="ADO89" s="23"/>
      <c r="ADP89" s="23"/>
      <c r="ADQ89" s="23"/>
      <c r="ADR89" s="23"/>
      <c r="ADS89" s="23"/>
      <c r="ADT89" s="23"/>
      <c r="ADU89" s="23"/>
      <c r="ADV89" s="23"/>
      <c r="ADW89" s="23"/>
      <c r="ADX89" s="23"/>
      <c r="ADY89" s="23"/>
      <c r="ADZ89" s="23"/>
      <c r="AEA89" s="23"/>
      <c r="AEB89" s="23"/>
      <c r="AEC89" s="23"/>
      <c r="AED89" s="23"/>
      <c r="AEE89" s="23"/>
      <c r="AEF89" s="23"/>
      <c r="AEG89" s="23"/>
      <c r="AEH89" s="23"/>
      <c r="AEI89" s="23"/>
      <c r="AEJ89" s="23"/>
      <c r="AEK89" s="23"/>
      <c r="AEL89" s="23"/>
      <c r="AEM89" s="23"/>
      <c r="AEN89" s="23"/>
      <c r="AEO89" s="23"/>
      <c r="AEP89" s="23"/>
      <c r="AEQ89" s="23"/>
      <c r="AER89" s="23"/>
      <c r="AES89" s="23"/>
      <c r="AET89" s="23"/>
      <c r="AEU89" s="23"/>
      <c r="AEV89" s="23"/>
      <c r="AEW89" s="23"/>
      <c r="AEX89" s="23"/>
      <c r="AEY89" s="23"/>
      <c r="AEZ89" s="23"/>
      <c r="AFA89" s="23"/>
      <c r="AFB89" s="23"/>
      <c r="AFC89" s="23"/>
      <c r="AFD89" s="23"/>
      <c r="AFE89" s="23"/>
      <c r="AFF89" s="23"/>
      <c r="AFG89" s="23"/>
      <c r="AFH89" s="23"/>
      <c r="AFI89" s="23"/>
      <c r="AFJ89" s="23"/>
      <c r="AFK89" s="23"/>
      <c r="AFL89" s="23"/>
      <c r="AFM89" s="23"/>
      <c r="AFN89" s="23"/>
      <c r="AFO89" s="23"/>
      <c r="AFP89" s="23"/>
      <c r="AFQ89" s="23"/>
      <c r="AFR89" s="23"/>
      <c r="AFS89" s="23"/>
      <c r="AFT89" s="23"/>
      <c r="AFU89" s="23"/>
      <c r="AFV89" s="23"/>
      <c r="AFW89" s="23"/>
      <c r="AFX89" s="23"/>
      <c r="AFY89" s="23"/>
      <c r="AFZ89" s="23"/>
      <c r="AGA89" s="23"/>
      <c r="AGB89" s="23"/>
      <c r="AGC89" s="23"/>
      <c r="AGD89" s="23"/>
      <c r="AGE89" s="23"/>
      <c r="AGF89" s="23"/>
      <c r="AGG89" s="23"/>
      <c r="AGH89" s="23"/>
      <c r="AGI89" s="23"/>
      <c r="AGJ89" s="23"/>
      <c r="AGK89" s="23"/>
      <c r="AGL89" s="23"/>
      <c r="AGM89" s="23"/>
      <c r="AGN89" s="23"/>
      <c r="AGO89" s="23"/>
      <c r="AGP89" s="23"/>
      <c r="AGQ89" s="23"/>
      <c r="AGR89" s="23"/>
      <c r="AGS89" s="23"/>
      <c r="AGT89" s="23"/>
      <c r="AGU89" s="23"/>
      <c r="AGV89" s="23"/>
      <c r="AGW89" s="23"/>
      <c r="AGX89" s="23"/>
      <c r="AGY89" s="23"/>
      <c r="AGZ89" s="23"/>
      <c r="AHA89" s="23"/>
      <c r="AHB89" s="23"/>
      <c r="AHC89" s="23"/>
      <c r="AHD89" s="23"/>
      <c r="AHE89" s="23"/>
      <c r="AHF89" s="23"/>
      <c r="AHG89" s="23"/>
      <c r="AHH89" s="23"/>
      <c r="AHI89" s="23"/>
      <c r="AHJ89" s="23"/>
      <c r="AHK89" s="23"/>
      <c r="AHL89" s="23"/>
      <c r="AHM89" s="23"/>
      <c r="AHN89" s="23"/>
      <c r="AHO89" s="23"/>
      <c r="AHP89" s="23"/>
      <c r="AHQ89" s="23"/>
      <c r="AHR89" s="23"/>
      <c r="AHS89" s="23"/>
      <c r="AHT89" s="23"/>
      <c r="AHU89" s="23"/>
      <c r="AHV89" s="23"/>
      <c r="AHW89" s="23"/>
      <c r="AHX89" s="23"/>
      <c r="AHY89" s="23"/>
      <c r="AHZ89" s="23"/>
      <c r="AIA89" s="23"/>
      <c r="AIB89" s="23"/>
      <c r="AIC89" s="23"/>
      <c r="AID89" s="23"/>
      <c r="AIE89" s="23"/>
      <c r="AIF89" s="23"/>
      <c r="AIG89" s="23"/>
      <c r="AIH89" s="23"/>
      <c r="AII89" s="23"/>
      <c r="AIJ89" s="23"/>
      <c r="AIK89" s="23"/>
      <c r="AIL89" s="23"/>
      <c r="AIM89" s="23"/>
      <c r="AIN89" s="23"/>
      <c r="AIO89" s="23"/>
      <c r="AIP89" s="23"/>
      <c r="AIQ89" s="23"/>
      <c r="AIR89" s="23"/>
      <c r="AIS89" s="23"/>
      <c r="AIT89" s="23"/>
      <c r="AIU89" s="23"/>
      <c r="AIV89" s="23"/>
      <c r="AIW89" s="23"/>
      <c r="AIX89" s="23"/>
      <c r="AIY89" s="23"/>
      <c r="AIZ89" s="23"/>
      <c r="AJA89" s="23"/>
      <c r="AJB89" s="23"/>
      <c r="AJC89" s="23"/>
      <c r="AJD89" s="23"/>
      <c r="AJE89" s="23"/>
      <c r="AJF89" s="23"/>
      <c r="AJG89" s="23"/>
      <c r="AJH89" s="23"/>
      <c r="AJI89" s="23"/>
      <c r="AJJ89" s="23"/>
      <c r="AJK89" s="23"/>
      <c r="AJL89" s="23"/>
      <c r="AJM89" s="23"/>
      <c r="AJN89" s="23"/>
      <c r="AJO89" s="23"/>
      <c r="AJP89" s="23"/>
      <c r="AJQ89" s="23"/>
      <c r="AJR89" s="23"/>
      <c r="AJS89" s="23"/>
      <c r="AJT89" s="23"/>
      <c r="AJU89" s="23"/>
      <c r="AJV89" s="23"/>
      <c r="AJW89" s="23"/>
      <c r="AJX89" s="23"/>
      <c r="AJY89" s="23"/>
      <c r="AJZ89" s="23"/>
      <c r="AKA89" s="23"/>
      <c r="AKB89" s="23"/>
      <c r="AKC89" s="23"/>
      <c r="AKD89" s="23"/>
      <c r="AKE89" s="23"/>
      <c r="AKF89" s="23"/>
      <c r="AKG89" s="23"/>
      <c r="AKH89" s="23"/>
      <c r="AKI89" s="23"/>
      <c r="AKJ89" s="23"/>
      <c r="AKK89" s="23"/>
      <c r="AKL89" s="23"/>
      <c r="AKM89" s="23"/>
      <c r="AKN89" s="23"/>
      <c r="AKO89" s="23"/>
      <c r="AKP89" s="23"/>
      <c r="AKQ89" s="23"/>
      <c r="AKR89" s="23"/>
      <c r="AKS89" s="23"/>
      <c r="AKT89" s="23"/>
      <c r="AKU89" s="23"/>
      <c r="AKV89" s="23"/>
      <c r="AKW89" s="23"/>
      <c r="AKX89" s="23"/>
      <c r="AKY89" s="23"/>
      <c r="AKZ89" s="23"/>
      <c r="ALA89" s="23"/>
      <c r="ALB89" s="23"/>
      <c r="ALC89" s="23"/>
      <c r="ALD89" s="23"/>
      <c r="ALE89" s="23"/>
      <c r="ALF89" s="23"/>
      <c r="ALG89" s="23"/>
      <c r="ALH89" s="23"/>
      <c r="ALI89" s="23"/>
      <c r="ALJ89" s="23"/>
      <c r="ALK89" s="23"/>
      <c r="ALL89" s="23"/>
      <c r="ALM89" s="23"/>
      <c r="ALN89" s="23"/>
      <c r="ALO89" s="23"/>
      <c r="ALP89" s="23"/>
      <c r="ALQ89" s="23"/>
      <c r="ALR89" s="23"/>
      <c r="ALS89" s="23"/>
      <c r="ALT89" s="23"/>
      <c r="ALU89" s="23"/>
      <c r="ALV89" s="23"/>
      <c r="ALW89" s="23"/>
      <c r="ALX89" s="23"/>
      <c r="ALY89" s="23"/>
      <c r="ALZ89" s="23"/>
      <c r="AMA89" s="23"/>
      <c r="AMB89" s="23"/>
      <c r="AMC89" s="23"/>
      <c r="AMD89" s="23"/>
      <c r="AME89" s="23"/>
      <c r="AMF89" s="23"/>
      <c r="AMG89" s="23"/>
      <c r="AMH89" s="23"/>
      <c r="AMI89" s="23"/>
      <c r="AMJ89" s="23"/>
      <c r="AMK89" s="23"/>
    </row>
    <row r="90" spans="1:1025" s="24" customFormat="1" ht="16.5" customHeight="1">
      <c r="A90" s="49" t="s">
        <v>13</v>
      </c>
      <c r="B90" s="262" t="s">
        <v>103</v>
      </c>
      <c r="C90" s="262"/>
      <c r="D90" s="262"/>
      <c r="E90" s="262"/>
      <c r="F90" s="262"/>
      <c r="G90" s="212">
        <f>ROUND((G48)*26*0.00023,2)</f>
        <v>19.41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F90" s="23"/>
      <c r="KG90" s="23"/>
      <c r="KH90" s="23"/>
      <c r="KI90" s="23"/>
      <c r="KJ90" s="23"/>
      <c r="KK90" s="23"/>
      <c r="KL90" s="23"/>
      <c r="KM90" s="23"/>
      <c r="KN90" s="23"/>
      <c r="KO90" s="23"/>
      <c r="KP90" s="23"/>
      <c r="KQ90" s="23"/>
      <c r="KR90" s="23"/>
      <c r="KS90" s="23"/>
      <c r="KT90" s="23"/>
      <c r="KU90" s="23"/>
      <c r="KV90" s="23"/>
      <c r="KW90" s="23"/>
      <c r="KX90" s="23"/>
      <c r="KY90" s="23"/>
      <c r="KZ90" s="23"/>
      <c r="LA90" s="23"/>
      <c r="LB90" s="23"/>
      <c r="LC90" s="23"/>
      <c r="LD90" s="23"/>
      <c r="LE90" s="23"/>
      <c r="LF90" s="23"/>
      <c r="LG90" s="23"/>
      <c r="LH90" s="23"/>
      <c r="LI90" s="23"/>
      <c r="LJ90" s="23"/>
      <c r="LK90" s="23"/>
      <c r="LL90" s="23"/>
      <c r="LM90" s="23"/>
      <c r="LN90" s="23"/>
      <c r="LO90" s="23"/>
      <c r="LP90" s="23"/>
      <c r="LQ90" s="23"/>
      <c r="LR90" s="23"/>
      <c r="LS90" s="23"/>
      <c r="LT90" s="23"/>
      <c r="LU90" s="23"/>
      <c r="LV90" s="23"/>
      <c r="LW90" s="23"/>
      <c r="LX90" s="23"/>
      <c r="LY90" s="23"/>
      <c r="LZ90" s="23"/>
      <c r="MA90" s="23"/>
      <c r="MB90" s="23"/>
      <c r="MC90" s="23"/>
      <c r="MD90" s="23"/>
      <c r="ME90" s="23"/>
      <c r="MF90" s="23"/>
      <c r="MG90" s="23"/>
      <c r="MH90" s="23"/>
      <c r="MI90" s="23"/>
      <c r="MJ90" s="23"/>
      <c r="MK90" s="23"/>
      <c r="ML90" s="23"/>
      <c r="MM90" s="23"/>
      <c r="MN90" s="23"/>
      <c r="MO90" s="23"/>
      <c r="MP90" s="23"/>
      <c r="MQ90" s="23"/>
      <c r="MR90" s="23"/>
      <c r="MS90" s="23"/>
      <c r="MT90" s="23"/>
      <c r="MU90" s="23"/>
      <c r="MV90" s="23"/>
      <c r="MW90" s="23"/>
      <c r="MX90" s="23"/>
      <c r="MY90" s="23"/>
      <c r="MZ90" s="23"/>
      <c r="NA90" s="23"/>
      <c r="NB90" s="23"/>
      <c r="NC90" s="23"/>
      <c r="ND90" s="23"/>
      <c r="NE90" s="23"/>
      <c r="NF90" s="23"/>
      <c r="NG90" s="23"/>
      <c r="NH90" s="23"/>
      <c r="NI90" s="23"/>
      <c r="NJ90" s="23"/>
      <c r="NK90" s="23"/>
      <c r="NL90" s="23"/>
      <c r="NM90" s="23"/>
      <c r="NN90" s="23"/>
      <c r="NO90" s="23"/>
      <c r="NP90" s="23"/>
      <c r="NQ90" s="23"/>
      <c r="NR90" s="23"/>
      <c r="NS90" s="23"/>
      <c r="NT90" s="23"/>
      <c r="NU90" s="23"/>
      <c r="NV90" s="23"/>
      <c r="NW90" s="23"/>
      <c r="NX90" s="23"/>
      <c r="NY90" s="23"/>
      <c r="NZ90" s="23"/>
      <c r="OA90" s="23"/>
      <c r="OB90" s="23"/>
      <c r="OC90" s="23"/>
      <c r="OD90" s="23"/>
      <c r="OE90" s="23"/>
      <c r="OF90" s="23"/>
      <c r="OG90" s="23"/>
      <c r="OH90" s="23"/>
      <c r="OI90" s="23"/>
      <c r="OJ90" s="23"/>
      <c r="OK90" s="23"/>
      <c r="OL90" s="23"/>
      <c r="OM90" s="23"/>
      <c r="ON90" s="23"/>
      <c r="OO90" s="23"/>
      <c r="OP90" s="23"/>
      <c r="OQ90" s="23"/>
      <c r="OR90" s="23"/>
      <c r="OS90" s="23"/>
      <c r="OT90" s="23"/>
      <c r="OU90" s="23"/>
      <c r="OV90" s="23"/>
      <c r="OW90" s="23"/>
      <c r="OX90" s="23"/>
      <c r="OY90" s="23"/>
      <c r="OZ90" s="23"/>
      <c r="PA90" s="23"/>
      <c r="PB90" s="23"/>
      <c r="PC90" s="23"/>
      <c r="PD90" s="23"/>
      <c r="PE90" s="23"/>
      <c r="PF90" s="23"/>
      <c r="PG90" s="23"/>
      <c r="PH90" s="23"/>
      <c r="PI90" s="23"/>
      <c r="PJ90" s="23"/>
      <c r="PK90" s="23"/>
      <c r="PL90" s="23"/>
      <c r="PM90" s="23"/>
      <c r="PN90" s="23"/>
      <c r="PO90" s="23"/>
      <c r="PP90" s="23"/>
      <c r="PQ90" s="23"/>
      <c r="PR90" s="23"/>
      <c r="PS90" s="23"/>
      <c r="PT90" s="23"/>
      <c r="PU90" s="23"/>
      <c r="PV90" s="23"/>
      <c r="PW90" s="23"/>
      <c r="PX90" s="23"/>
      <c r="PY90" s="23"/>
      <c r="PZ90" s="23"/>
      <c r="QA90" s="23"/>
      <c r="QB90" s="23"/>
      <c r="QC90" s="23"/>
      <c r="QD90" s="23"/>
      <c r="QE90" s="23"/>
      <c r="QF90" s="23"/>
      <c r="QG90" s="23"/>
      <c r="QH90" s="23"/>
      <c r="QI90" s="23"/>
      <c r="QJ90" s="23"/>
      <c r="QK90" s="23"/>
      <c r="QL90" s="23"/>
      <c r="QM90" s="23"/>
      <c r="QN90" s="23"/>
      <c r="QO90" s="23"/>
      <c r="QP90" s="23"/>
      <c r="QQ90" s="23"/>
      <c r="QR90" s="23"/>
      <c r="QS90" s="23"/>
      <c r="QT90" s="23"/>
      <c r="QU90" s="23"/>
      <c r="QV90" s="23"/>
      <c r="QW90" s="23"/>
      <c r="QX90" s="23"/>
      <c r="QY90" s="23"/>
      <c r="QZ90" s="23"/>
      <c r="RA90" s="23"/>
      <c r="RB90" s="23"/>
      <c r="RC90" s="23"/>
      <c r="RD90" s="23"/>
      <c r="RE90" s="23"/>
      <c r="RF90" s="23"/>
      <c r="RG90" s="23"/>
      <c r="RH90" s="23"/>
      <c r="RI90" s="23"/>
      <c r="RJ90" s="23"/>
      <c r="RK90" s="23"/>
      <c r="RL90" s="23"/>
      <c r="RM90" s="23"/>
      <c r="RN90" s="23"/>
      <c r="RO90" s="23"/>
      <c r="RP90" s="23"/>
      <c r="RQ90" s="23"/>
      <c r="RR90" s="23"/>
      <c r="RS90" s="23"/>
      <c r="RT90" s="23"/>
      <c r="RU90" s="23"/>
      <c r="RV90" s="23"/>
      <c r="RW90" s="23"/>
      <c r="RX90" s="23"/>
      <c r="RY90" s="23"/>
      <c r="RZ90" s="23"/>
      <c r="SA90" s="23"/>
      <c r="SB90" s="23"/>
      <c r="SC90" s="23"/>
      <c r="SD90" s="23"/>
      <c r="SE90" s="23"/>
      <c r="SF90" s="23"/>
      <c r="SG90" s="23"/>
      <c r="SH90" s="23"/>
      <c r="SI90" s="23"/>
      <c r="SJ90" s="23"/>
      <c r="SK90" s="23"/>
      <c r="SL90" s="23"/>
      <c r="SM90" s="23"/>
      <c r="SN90" s="23"/>
      <c r="SO90" s="23"/>
      <c r="SP90" s="23"/>
      <c r="SQ90" s="23"/>
      <c r="SR90" s="23"/>
      <c r="SS90" s="23"/>
      <c r="ST90" s="23"/>
      <c r="SU90" s="23"/>
      <c r="SV90" s="23"/>
      <c r="SW90" s="23"/>
      <c r="SX90" s="23"/>
      <c r="SY90" s="23"/>
      <c r="SZ90" s="23"/>
      <c r="TA90" s="23"/>
      <c r="TB90" s="23"/>
      <c r="TC90" s="23"/>
      <c r="TD90" s="23"/>
      <c r="TE90" s="23"/>
      <c r="TF90" s="23"/>
      <c r="TG90" s="23"/>
      <c r="TH90" s="23"/>
      <c r="TI90" s="23"/>
      <c r="TJ90" s="23"/>
      <c r="TK90" s="23"/>
      <c r="TL90" s="23"/>
      <c r="TM90" s="23"/>
      <c r="TN90" s="23"/>
      <c r="TO90" s="23"/>
      <c r="TP90" s="23"/>
      <c r="TQ90" s="23"/>
      <c r="TR90" s="23"/>
      <c r="TS90" s="23"/>
      <c r="TT90" s="23"/>
      <c r="TU90" s="23"/>
      <c r="TV90" s="23"/>
      <c r="TW90" s="23"/>
      <c r="TX90" s="23"/>
      <c r="TY90" s="23"/>
      <c r="TZ90" s="23"/>
      <c r="UA90" s="23"/>
      <c r="UB90" s="23"/>
      <c r="UC90" s="23"/>
      <c r="UD90" s="23"/>
      <c r="UE90" s="23"/>
      <c r="UF90" s="23"/>
      <c r="UG90" s="23"/>
      <c r="UH90" s="23"/>
      <c r="UI90" s="23"/>
      <c r="UJ90" s="23"/>
      <c r="UK90" s="23"/>
      <c r="UL90" s="23"/>
      <c r="UM90" s="23"/>
      <c r="UN90" s="23"/>
      <c r="UO90" s="23"/>
      <c r="UP90" s="23"/>
      <c r="UQ90" s="23"/>
      <c r="UR90" s="23"/>
      <c r="US90" s="23"/>
      <c r="UT90" s="23"/>
      <c r="UU90" s="23"/>
      <c r="UV90" s="23"/>
      <c r="UW90" s="23"/>
      <c r="UX90" s="23"/>
      <c r="UY90" s="23"/>
      <c r="UZ90" s="23"/>
      <c r="VA90" s="23"/>
      <c r="VB90" s="23"/>
      <c r="VC90" s="23"/>
      <c r="VD90" s="23"/>
      <c r="VE90" s="23"/>
      <c r="VF90" s="23"/>
      <c r="VG90" s="23"/>
      <c r="VH90" s="23"/>
      <c r="VI90" s="23"/>
      <c r="VJ90" s="23"/>
      <c r="VK90" s="23"/>
      <c r="VL90" s="23"/>
      <c r="VM90" s="23"/>
      <c r="VN90" s="23"/>
      <c r="VO90" s="23"/>
      <c r="VP90" s="23"/>
      <c r="VQ90" s="23"/>
      <c r="VR90" s="23"/>
      <c r="VS90" s="23"/>
      <c r="VT90" s="23"/>
      <c r="VU90" s="23"/>
      <c r="VV90" s="23"/>
      <c r="VW90" s="23"/>
      <c r="VX90" s="23"/>
      <c r="VY90" s="23"/>
      <c r="VZ90" s="23"/>
      <c r="WA90" s="23"/>
      <c r="WB90" s="23"/>
      <c r="WC90" s="23"/>
      <c r="WD90" s="23"/>
      <c r="WE90" s="23"/>
      <c r="WF90" s="23"/>
      <c r="WG90" s="23"/>
      <c r="WH90" s="23"/>
      <c r="WI90" s="23"/>
      <c r="WJ90" s="23"/>
      <c r="WK90" s="23"/>
      <c r="WL90" s="23"/>
      <c r="WM90" s="23"/>
      <c r="WN90" s="23"/>
      <c r="WO90" s="23"/>
      <c r="WP90" s="23"/>
      <c r="WQ90" s="23"/>
      <c r="WR90" s="23"/>
      <c r="WS90" s="23"/>
      <c r="WT90" s="23"/>
      <c r="WU90" s="23"/>
      <c r="WV90" s="23"/>
      <c r="WW90" s="23"/>
      <c r="WX90" s="23"/>
      <c r="WY90" s="23"/>
      <c r="WZ90" s="23"/>
      <c r="XA90" s="23"/>
      <c r="XB90" s="23"/>
      <c r="XC90" s="23"/>
      <c r="XD90" s="23"/>
      <c r="XE90" s="23"/>
      <c r="XF90" s="23"/>
      <c r="XG90" s="23"/>
      <c r="XH90" s="23"/>
      <c r="XI90" s="23"/>
      <c r="XJ90" s="23"/>
      <c r="XK90" s="23"/>
      <c r="XL90" s="23"/>
      <c r="XM90" s="23"/>
      <c r="XN90" s="23"/>
      <c r="XO90" s="23"/>
      <c r="XP90" s="23"/>
      <c r="XQ90" s="23"/>
      <c r="XR90" s="23"/>
      <c r="XS90" s="23"/>
      <c r="XT90" s="23"/>
      <c r="XU90" s="23"/>
      <c r="XV90" s="23"/>
      <c r="XW90" s="23"/>
      <c r="XX90" s="23"/>
      <c r="XY90" s="23"/>
      <c r="XZ90" s="23"/>
      <c r="YA90" s="23"/>
      <c r="YB90" s="23"/>
      <c r="YC90" s="23"/>
      <c r="YD90" s="23"/>
      <c r="YE90" s="23"/>
      <c r="YF90" s="23"/>
      <c r="YG90" s="23"/>
      <c r="YH90" s="23"/>
      <c r="YI90" s="23"/>
      <c r="YJ90" s="23"/>
      <c r="YK90" s="23"/>
      <c r="YL90" s="23"/>
      <c r="YM90" s="23"/>
      <c r="YN90" s="23"/>
      <c r="YO90" s="23"/>
      <c r="YP90" s="23"/>
      <c r="YQ90" s="23"/>
      <c r="YR90" s="23"/>
      <c r="YS90" s="23"/>
      <c r="YT90" s="23"/>
      <c r="YU90" s="23"/>
      <c r="YV90" s="23"/>
      <c r="YW90" s="23"/>
      <c r="YX90" s="23"/>
      <c r="YY90" s="23"/>
      <c r="YZ90" s="23"/>
      <c r="ZA90" s="23"/>
      <c r="ZB90" s="23"/>
      <c r="ZC90" s="23"/>
      <c r="ZD90" s="23"/>
      <c r="ZE90" s="23"/>
      <c r="ZF90" s="23"/>
      <c r="ZG90" s="23"/>
      <c r="ZH90" s="23"/>
      <c r="ZI90" s="23"/>
      <c r="ZJ90" s="23"/>
      <c r="ZK90" s="23"/>
      <c r="ZL90" s="23"/>
      <c r="ZM90" s="23"/>
      <c r="ZN90" s="23"/>
      <c r="ZO90" s="23"/>
      <c r="ZP90" s="23"/>
      <c r="ZQ90" s="23"/>
      <c r="ZR90" s="23"/>
      <c r="ZS90" s="23"/>
      <c r="ZT90" s="23"/>
      <c r="ZU90" s="23"/>
      <c r="ZV90" s="23"/>
      <c r="ZW90" s="23"/>
      <c r="ZX90" s="23"/>
      <c r="ZY90" s="23"/>
      <c r="ZZ90" s="23"/>
      <c r="AAA90" s="23"/>
      <c r="AAB90" s="23"/>
      <c r="AAC90" s="23"/>
      <c r="AAD90" s="23"/>
      <c r="AAE90" s="23"/>
      <c r="AAF90" s="23"/>
      <c r="AAG90" s="23"/>
      <c r="AAH90" s="23"/>
      <c r="AAI90" s="23"/>
      <c r="AAJ90" s="23"/>
      <c r="AAK90" s="23"/>
      <c r="AAL90" s="23"/>
      <c r="AAM90" s="23"/>
      <c r="AAN90" s="23"/>
      <c r="AAO90" s="23"/>
      <c r="AAP90" s="23"/>
      <c r="AAQ90" s="23"/>
      <c r="AAR90" s="23"/>
      <c r="AAS90" s="23"/>
      <c r="AAT90" s="23"/>
      <c r="AAU90" s="23"/>
      <c r="AAV90" s="23"/>
      <c r="AAW90" s="23"/>
      <c r="AAX90" s="23"/>
      <c r="AAY90" s="23"/>
      <c r="AAZ90" s="23"/>
      <c r="ABA90" s="23"/>
      <c r="ABB90" s="23"/>
      <c r="ABC90" s="23"/>
      <c r="ABD90" s="23"/>
      <c r="ABE90" s="23"/>
      <c r="ABF90" s="23"/>
      <c r="ABG90" s="23"/>
      <c r="ABH90" s="23"/>
      <c r="ABI90" s="23"/>
      <c r="ABJ90" s="23"/>
      <c r="ABK90" s="23"/>
      <c r="ABL90" s="23"/>
      <c r="ABM90" s="23"/>
      <c r="ABN90" s="23"/>
      <c r="ABO90" s="23"/>
      <c r="ABP90" s="23"/>
      <c r="ABQ90" s="23"/>
      <c r="ABR90" s="23"/>
      <c r="ABS90" s="23"/>
      <c r="ABT90" s="23"/>
      <c r="ABU90" s="23"/>
      <c r="ABV90" s="23"/>
      <c r="ABW90" s="23"/>
      <c r="ABX90" s="23"/>
      <c r="ABY90" s="23"/>
      <c r="ABZ90" s="23"/>
      <c r="ACA90" s="23"/>
      <c r="ACB90" s="23"/>
      <c r="ACC90" s="23"/>
      <c r="ACD90" s="23"/>
      <c r="ACE90" s="23"/>
      <c r="ACF90" s="23"/>
      <c r="ACG90" s="23"/>
      <c r="ACH90" s="23"/>
      <c r="ACI90" s="23"/>
      <c r="ACJ90" s="23"/>
      <c r="ACK90" s="23"/>
      <c r="ACL90" s="23"/>
      <c r="ACM90" s="23"/>
      <c r="ACN90" s="23"/>
      <c r="ACO90" s="23"/>
      <c r="ACP90" s="23"/>
      <c r="ACQ90" s="23"/>
      <c r="ACR90" s="23"/>
      <c r="ACS90" s="23"/>
      <c r="ACT90" s="23"/>
      <c r="ACU90" s="23"/>
      <c r="ACV90" s="23"/>
      <c r="ACW90" s="23"/>
      <c r="ACX90" s="23"/>
      <c r="ACY90" s="23"/>
      <c r="ACZ90" s="23"/>
      <c r="ADA90" s="23"/>
      <c r="ADB90" s="23"/>
      <c r="ADC90" s="23"/>
      <c r="ADD90" s="23"/>
      <c r="ADE90" s="23"/>
      <c r="ADF90" s="23"/>
      <c r="ADG90" s="23"/>
      <c r="ADH90" s="23"/>
      <c r="ADI90" s="23"/>
      <c r="ADJ90" s="23"/>
      <c r="ADK90" s="23"/>
      <c r="ADL90" s="23"/>
      <c r="ADM90" s="23"/>
      <c r="ADN90" s="23"/>
      <c r="ADO90" s="23"/>
      <c r="ADP90" s="23"/>
      <c r="ADQ90" s="23"/>
      <c r="ADR90" s="23"/>
      <c r="ADS90" s="23"/>
      <c r="ADT90" s="23"/>
      <c r="ADU90" s="23"/>
      <c r="ADV90" s="23"/>
      <c r="ADW90" s="23"/>
      <c r="ADX90" s="23"/>
      <c r="ADY90" s="23"/>
      <c r="ADZ90" s="23"/>
      <c r="AEA90" s="23"/>
      <c r="AEB90" s="23"/>
      <c r="AEC90" s="23"/>
      <c r="AED90" s="23"/>
      <c r="AEE90" s="23"/>
      <c r="AEF90" s="23"/>
      <c r="AEG90" s="23"/>
      <c r="AEH90" s="23"/>
      <c r="AEI90" s="23"/>
      <c r="AEJ90" s="23"/>
      <c r="AEK90" s="23"/>
      <c r="AEL90" s="23"/>
      <c r="AEM90" s="23"/>
      <c r="AEN90" s="23"/>
      <c r="AEO90" s="23"/>
      <c r="AEP90" s="23"/>
      <c r="AEQ90" s="23"/>
      <c r="AER90" s="23"/>
      <c r="AES90" s="23"/>
      <c r="AET90" s="23"/>
      <c r="AEU90" s="23"/>
      <c r="AEV90" s="23"/>
      <c r="AEW90" s="23"/>
      <c r="AEX90" s="23"/>
      <c r="AEY90" s="23"/>
      <c r="AEZ90" s="23"/>
      <c r="AFA90" s="23"/>
      <c r="AFB90" s="23"/>
      <c r="AFC90" s="23"/>
      <c r="AFD90" s="23"/>
      <c r="AFE90" s="23"/>
      <c r="AFF90" s="23"/>
      <c r="AFG90" s="23"/>
      <c r="AFH90" s="23"/>
      <c r="AFI90" s="23"/>
      <c r="AFJ90" s="23"/>
      <c r="AFK90" s="23"/>
      <c r="AFL90" s="23"/>
      <c r="AFM90" s="23"/>
      <c r="AFN90" s="23"/>
      <c r="AFO90" s="23"/>
      <c r="AFP90" s="23"/>
      <c r="AFQ90" s="23"/>
      <c r="AFR90" s="23"/>
      <c r="AFS90" s="23"/>
      <c r="AFT90" s="23"/>
      <c r="AFU90" s="23"/>
      <c r="AFV90" s="23"/>
      <c r="AFW90" s="23"/>
      <c r="AFX90" s="23"/>
      <c r="AFY90" s="23"/>
      <c r="AFZ90" s="23"/>
      <c r="AGA90" s="23"/>
      <c r="AGB90" s="23"/>
      <c r="AGC90" s="23"/>
      <c r="AGD90" s="23"/>
      <c r="AGE90" s="23"/>
      <c r="AGF90" s="23"/>
      <c r="AGG90" s="23"/>
      <c r="AGH90" s="23"/>
      <c r="AGI90" s="23"/>
      <c r="AGJ90" s="23"/>
      <c r="AGK90" s="23"/>
      <c r="AGL90" s="23"/>
      <c r="AGM90" s="23"/>
      <c r="AGN90" s="23"/>
      <c r="AGO90" s="23"/>
      <c r="AGP90" s="23"/>
      <c r="AGQ90" s="23"/>
      <c r="AGR90" s="23"/>
      <c r="AGS90" s="23"/>
      <c r="AGT90" s="23"/>
      <c r="AGU90" s="23"/>
      <c r="AGV90" s="23"/>
      <c r="AGW90" s="23"/>
      <c r="AGX90" s="23"/>
      <c r="AGY90" s="23"/>
      <c r="AGZ90" s="23"/>
      <c r="AHA90" s="23"/>
      <c r="AHB90" s="23"/>
      <c r="AHC90" s="23"/>
      <c r="AHD90" s="23"/>
      <c r="AHE90" s="23"/>
      <c r="AHF90" s="23"/>
      <c r="AHG90" s="23"/>
      <c r="AHH90" s="23"/>
      <c r="AHI90" s="23"/>
      <c r="AHJ90" s="23"/>
      <c r="AHK90" s="23"/>
      <c r="AHL90" s="23"/>
      <c r="AHM90" s="23"/>
      <c r="AHN90" s="23"/>
      <c r="AHO90" s="23"/>
      <c r="AHP90" s="23"/>
      <c r="AHQ90" s="23"/>
      <c r="AHR90" s="23"/>
      <c r="AHS90" s="23"/>
      <c r="AHT90" s="23"/>
      <c r="AHU90" s="23"/>
      <c r="AHV90" s="23"/>
      <c r="AHW90" s="23"/>
      <c r="AHX90" s="23"/>
      <c r="AHY90" s="23"/>
      <c r="AHZ90" s="23"/>
      <c r="AIA90" s="23"/>
      <c r="AIB90" s="23"/>
      <c r="AIC90" s="23"/>
      <c r="AID90" s="23"/>
      <c r="AIE90" s="23"/>
      <c r="AIF90" s="23"/>
      <c r="AIG90" s="23"/>
      <c r="AIH90" s="23"/>
      <c r="AII90" s="23"/>
      <c r="AIJ90" s="23"/>
      <c r="AIK90" s="23"/>
      <c r="AIL90" s="23"/>
      <c r="AIM90" s="23"/>
      <c r="AIN90" s="23"/>
      <c r="AIO90" s="23"/>
      <c r="AIP90" s="23"/>
      <c r="AIQ90" s="23"/>
      <c r="AIR90" s="23"/>
      <c r="AIS90" s="23"/>
      <c r="AIT90" s="23"/>
      <c r="AIU90" s="23"/>
      <c r="AIV90" s="23"/>
      <c r="AIW90" s="23"/>
      <c r="AIX90" s="23"/>
      <c r="AIY90" s="23"/>
      <c r="AIZ90" s="23"/>
      <c r="AJA90" s="23"/>
      <c r="AJB90" s="23"/>
      <c r="AJC90" s="23"/>
      <c r="AJD90" s="23"/>
      <c r="AJE90" s="23"/>
      <c r="AJF90" s="23"/>
      <c r="AJG90" s="23"/>
      <c r="AJH90" s="23"/>
      <c r="AJI90" s="23"/>
      <c r="AJJ90" s="23"/>
      <c r="AJK90" s="23"/>
      <c r="AJL90" s="23"/>
      <c r="AJM90" s="23"/>
      <c r="AJN90" s="23"/>
      <c r="AJO90" s="23"/>
      <c r="AJP90" s="23"/>
      <c r="AJQ90" s="23"/>
      <c r="AJR90" s="23"/>
      <c r="AJS90" s="23"/>
      <c r="AJT90" s="23"/>
      <c r="AJU90" s="23"/>
      <c r="AJV90" s="23"/>
      <c r="AJW90" s="23"/>
      <c r="AJX90" s="23"/>
      <c r="AJY90" s="23"/>
      <c r="AJZ90" s="23"/>
      <c r="AKA90" s="23"/>
      <c r="AKB90" s="23"/>
      <c r="AKC90" s="23"/>
      <c r="AKD90" s="23"/>
      <c r="AKE90" s="23"/>
      <c r="AKF90" s="23"/>
      <c r="AKG90" s="23"/>
      <c r="AKH90" s="23"/>
      <c r="AKI90" s="23"/>
      <c r="AKJ90" s="23"/>
      <c r="AKK90" s="23"/>
      <c r="AKL90" s="23"/>
      <c r="AKM90" s="23"/>
      <c r="AKN90" s="23"/>
      <c r="AKO90" s="23"/>
      <c r="AKP90" s="23"/>
      <c r="AKQ90" s="23"/>
      <c r="AKR90" s="23"/>
      <c r="AKS90" s="23"/>
      <c r="AKT90" s="23"/>
      <c r="AKU90" s="23"/>
      <c r="AKV90" s="23"/>
      <c r="AKW90" s="23"/>
      <c r="AKX90" s="23"/>
      <c r="AKY90" s="23"/>
      <c r="AKZ90" s="23"/>
      <c r="ALA90" s="23"/>
      <c r="ALB90" s="23"/>
      <c r="ALC90" s="23"/>
      <c r="ALD90" s="23"/>
      <c r="ALE90" s="23"/>
      <c r="ALF90" s="23"/>
      <c r="ALG90" s="23"/>
      <c r="ALH90" s="23"/>
      <c r="ALI90" s="23"/>
      <c r="ALJ90" s="23"/>
      <c r="ALK90" s="23"/>
      <c r="ALL90" s="23"/>
      <c r="ALM90" s="23"/>
      <c r="ALN90" s="23"/>
      <c r="ALO90" s="23"/>
      <c r="ALP90" s="23"/>
      <c r="ALQ90" s="23"/>
      <c r="ALR90" s="23"/>
      <c r="ALS90" s="23"/>
      <c r="ALT90" s="23"/>
      <c r="ALU90" s="23"/>
      <c r="ALV90" s="23"/>
      <c r="ALW90" s="23"/>
      <c r="ALX90" s="23"/>
      <c r="ALY90" s="23"/>
      <c r="ALZ90" s="23"/>
      <c r="AMA90" s="23"/>
      <c r="AMB90" s="23"/>
      <c r="AMC90" s="23"/>
      <c r="AMD90" s="23"/>
      <c r="AME90" s="23"/>
      <c r="AMF90" s="23"/>
      <c r="AMG90" s="23"/>
      <c r="AMH90" s="23"/>
      <c r="AMI90" s="23"/>
      <c r="AMJ90" s="23"/>
      <c r="AMK90" s="23"/>
    </row>
    <row r="91" spans="1:1025" s="24" customFormat="1" ht="16.5" customHeight="1">
      <c r="A91" s="49" t="s">
        <v>22</v>
      </c>
      <c r="B91" s="262" t="s">
        <v>104</v>
      </c>
      <c r="C91" s="262"/>
      <c r="D91" s="262"/>
      <c r="E91" s="262"/>
      <c r="F91" s="262"/>
      <c r="G91" s="113">
        <f>ROUND(((($G$43))*0.0052066)/12,2)</f>
        <v>1.07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F91" s="23"/>
      <c r="KG91" s="23"/>
      <c r="KH91" s="23"/>
      <c r="KI91" s="23"/>
      <c r="KJ91" s="23"/>
      <c r="KK91" s="23"/>
      <c r="KL91" s="23"/>
      <c r="KM91" s="23"/>
      <c r="KN91" s="23"/>
      <c r="KO91" s="23"/>
      <c r="KP91" s="23"/>
      <c r="KQ91" s="23"/>
      <c r="KR91" s="23"/>
      <c r="KS91" s="23"/>
      <c r="KT91" s="23"/>
      <c r="KU91" s="23"/>
      <c r="KV91" s="23"/>
      <c r="KW91" s="23"/>
      <c r="KX91" s="23"/>
      <c r="KY91" s="23"/>
      <c r="KZ91" s="23"/>
      <c r="LA91" s="23"/>
      <c r="LB91" s="23"/>
      <c r="LC91" s="23"/>
      <c r="LD91" s="23"/>
      <c r="LE91" s="23"/>
      <c r="LF91" s="23"/>
      <c r="LG91" s="23"/>
      <c r="LH91" s="23"/>
      <c r="LI91" s="23"/>
      <c r="LJ91" s="23"/>
      <c r="LK91" s="23"/>
      <c r="LL91" s="23"/>
      <c r="LM91" s="23"/>
      <c r="LN91" s="23"/>
      <c r="LO91" s="23"/>
      <c r="LP91" s="23"/>
      <c r="LQ91" s="23"/>
      <c r="LR91" s="23"/>
      <c r="LS91" s="23"/>
      <c r="LT91" s="23"/>
      <c r="LU91" s="23"/>
      <c r="LV91" s="23"/>
      <c r="LW91" s="23"/>
      <c r="LX91" s="23"/>
      <c r="LY91" s="23"/>
      <c r="LZ91" s="23"/>
      <c r="MA91" s="23"/>
      <c r="MB91" s="23"/>
      <c r="MC91" s="23"/>
      <c r="MD91" s="23"/>
      <c r="ME91" s="23"/>
      <c r="MF91" s="23"/>
      <c r="MG91" s="23"/>
      <c r="MH91" s="23"/>
      <c r="MI91" s="23"/>
      <c r="MJ91" s="23"/>
      <c r="MK91" s="23"/>
      <c r="ML91" s="23"/>
      <c r="MM91" s="23"/>
      <c r="MN91" s="23"/>
      <c r="MO91" s="23"/>
      <c r="MP91" s="23"/>
      <c r="MQ91" s="23"/>
      <c r="MR91" s="23"/>
      <c r="MS91" s="23"/>
      <c r="MT91" s="23"/>
      <c r="MU91" s="23"/>
      <c r="MV91" s="23"/>
      <c r="MW91" s="23"/>
      <c r="MX91" s="23"/>
      <c r="MY91" s="23"/>
      <c r="MZ91" s="23"/>
      <c r="NA91" s="23"/>
      <c r="NB91" s="23"/>
      <c r="NC91" s="23"/>
      <c r="ND91" s="23"/>
      <c r="NE91" s="23"/>
      <c r="NF91" s="23"/>
      <c r="NG91" s="23"/>
      <c r="NH91" s="23"/>
      <c r="NI91" s="23"/>
      <c r="NJ91" s="23"/>
      <c r="NK91" s="23"/>
      <c r="NL91" s="23"/>
      <c r="NM91" s="23"/>
      <c r="NN91" s="23"/>
      <c r="NO91" s="23"/>
      <c r="NP91" s="23"/>
      <c r="NQ91" s="23"/>
      <c r="NR91" s="23"/>
      <c r="NS91" s="23"/>
      <c r="NT91" s="23"/>
      <c r="NU91" s="23"/>
      <c r="NV91" s="23"/>
      <c r="NW91" s="23"/>
      <c r="NX91" s="23"/>
      <c r="NY91" s="23"/>
      <c r="NZ91" s="23"/>
      <c r="OA91" s="23"/>
      <c r="OB91" s="23"/>
      <c r="OC91" s="23"/>
      <c r="OD91" s="23"/>
      <c r="OE91" s="23"/>
      <c r="OF91" s="23"/>
      <c r="OG91" s="23"/>
      <c r="OH91" s="23"/>
      <c r="OI91" s="23"/>
      <c r="OJ91" s="23"/>
      <c r="OK91" s="23"/>
      <c r="OL91" s="23"/>
      <c r="OM91" s="23"/>
      <c r="ON91" s="23"/>
      <c r="OO91" s="23"/>
      <c r="OP91" s="23"/>
      <c r="OQ91" s="23"/>
      <c r="OR91" s="23"/>
      <c r="OS91" s="23"/>
      <c r="OT91" s="23"/>
      <c r="OU91" s="23"/>
      <c r="OV91" s="23"/>
      <c r="OW91" s="23"/>
      <c r="OX91" s="23"/>
      <c r="OY91" s="23"/>
      <c r="OZ91" s="23"/>
      <c r="PA91" s="23"/>
      <c r="PB91" s="23"/>
      <c r="PC91" s="23"/>
      <c r="PD91" s="23"/>
      <c r="PE91" s="23"/>
      <c r="PF91" s="23"/>
      <c r="PG91" s="23"/>
      <c r="PH91" s="23"/>
      <c r="PI91" s="23"/>
      <c r="PJ91" s="23"/>
      <c r="PK91" s="23"/>
      <c r="PL91" s="23"/>
      <c r="PM91" s="23"/>
      <c r="PN91" s="23"/>
      <c r="PO91" s="23"/>
      <c r="PP91" s="23"/>
      <c r="PQ91" s="23"/>
      <c r="PR91" s="23"/>
      <c r="PS91" s="23"/>
      <c r="PT91" s="23"/>
      <c r="PU91" s="23"/>
      <c r="PV91" s="23"/>
      <c r="PW91" s="23"/>
      <c r="PX91" s="23"/>
      <c r="PY91" s="23"/>
      <c r="PZ91" s="23"/>
      <c r="QA91" s="23"/>
      <c r="QB91" s="23"/>
      <c r="QC91" s="23"/>
      <c r="QD91" s="23"/>
      <c r="QE91" s="23"/>
      <c r="QF91" s="23"/>
      <c r="QG91" s="23"/>
      <c r="QH91" s="23"/>
      <c r="QI91" s="23"/>
      <c r="QJ91" s="23"/>
      <c r="QK91" s="23"/>
      <c r="QL91" s="23"/>
      <c r="QM91" s="23"/>
      <c r="QN91" s="23"/>
      <c r="QO91" s="23"/>
      <c r="QP91" s="23"/>
      <c r="QQ91" s="23"/>
      <c r="QR91" s="23"/>
      <c r="QS91" s="23"/>
      <c r="QT91" s="23"/>
      <c r="QU91" s="23"/>
      <c r="QV91" s="23"/>
      <c r="QW91" s="23"/>
      <c r="QX91" s="23"/>
      <c r="QY91" s="23"/>
      <c r="QZ91" s="23"/>
      <c r="RA91" s="23"/>
      <c r="RB91" s="23"/>
      <c r="RC91" s="23"/>
      <c r="RD91" s="23"/>
      <c r="RE91" s="23"/>
      <c r="RF91" s="23"/>
      <c r="RG91" s="23"/>
      <c r="RH91" s="23"/>
      <c r="RI91" s="23"/>
      <c r="RJ91" s="23"/>
      <c r="RK91" s="23"/>
      <c r="RL91" s="23"/>
      <c r="RM91" s="23"/>
      <c r="RN91" s="23"/>
      <c r="RO91" s="23"/>
      <c r="RP91" s="23"/>
      <c r="RQ91" s="23"/>
      <c r="RR91" s="23"/>
      <c r="RS91" s="23"/>
      <c r="RT91" s="23"/>
      <c r="RU91" s="23"/>
      <c r="RV91" s="23"/>
      <c r="RW91" s="23"/>
      <c r="RX91" s="23"/>
      <c r="RY91" s="23"/>
      <c r="RZ91" s="23"/>
      <c r="SA91" s="23"/>
      <c r="SB91" s="23"/>
      <c r="SC91" s="23"/>
      <c r="SD91" s="23"/>
      <c r="SE91" s="23"/>
      <c r="SF91" s="23"/>
      <c r="SG91" s="23"/>
      <c r="SH91" s="23"/>
      <c r="SI91" s="23"/>
      <c r="SJ91" s="23"/>
      <c r="SK91" s="23"/>
      <c r="SL91" s="23"/>
      <c r="SM91" s="23"/>
      <c r="SN91" s="23"/>
      <c r="SO91" s="23"/>
      <c r="SP91" s="23"/>
      <c r="SQ91" s="23"/>
      <c r="SR91" s="23"/>
      <c r="SS91" s="23"/>
      <c r="ST91" s="23"/>
      <c r="SU91" s="23"/>
      <c r="SV91" s="23"/>
      <c r="SW91" s="23"/>
      <c r="SX91" s="23"/>
      <c r="SY91" s="23"/>
      <c r="SZ91" s="23"/>
      <c r="TA91" s="23"/>
      <c r="TB91" s="23"/>
      <c r="TC91" s="23"/>
      <c r="TD91" s="23"/>
      <c r="TE91" s="23"/>
      <c r="TF91" s="23"/>
      <c r="TG91" s="23"/>
      <c r="TH91" s="23"/>
      <c r="TI91" s="23"/>
      <c r="TJ91" s="23"/>
      <c r="TK91" s="23"/>
      <c r="TL91" s="23"/>
      <c r="TM91" s="23"/>
      <c r="TN91" s="23"/>
      <c r="TO91" s="23"/>
      <c r="TP91" s="23"/>
      <c r="TQ91" s="23"/>
      <c r="TR91" s="23"/>
      <c r="TS91" s="23"/>
      <c r="TT91" s="23"/>
      <c r="TU91" s="23"/>
      <c r="TV91" s="23"/>
      <c r="TW91" s="23"/>
      <c r="TX91" s="23"/>
      <c r="TY91" s="23"/>
      <c r="TZ91" s="23"/>
      <c r="UA91" s="23"/>
      <c r="UB91" s="23"/>
      <c r="UC91" s="23"/>
      <c r="UD91" s="23"/>
      <c r="UE91" s="23"/>
      <c r="UF91" s="23"/>
      <c r="UG91" s="23"/>
      <c r="UH91" s="23"/>
      <c r="UI91" s="23"/>
      <c r="UJ91" s="23"/>
      <c r="UK91" s="23"/>
      <c r="UL91" s="23"/>
      <c r="UM91" s="23"/>
      <c r="UN91" s="23"/>
      <c r="UO91" s="23"/>
      <c r="UP91" s="23"/>
      <c r="UQ91" s="23"/>
      <c r="UR91" s="23"/>
      <c r="US91" s="23"/>
      <c r="UT91" s="23"/>
      <c r="UU91" s="23"/>
      <c r="UV91" s="23"/>
      <c r="UW91" s="23"/>
      <c r="UX91" s="23"/>
      <c r="UY91" s="23"/>
      <c r="UZ91" s="23"/>
      <c r="VA91" s="23"/>
      <c r="VB91" s="23"/>
      <c r="VC91" s="23"/>
      <c r="VD91" s="23"/>
      <c r="VE91" s="23"/>
      <c r="VF91" s="23"/>
      <c r="VG91" s="23"/>
      <c r="VH91" s="23"/>
      <c r="VI91" s="23"/>
      <c r="VJ91" s="23"/>
      <c r="VK91" s="23"/>
      <c r="VL91" s="23"/>
      <c r="VM91" s="23"/>
      <c r="VN91" s="23"/>
      <c r="VO91" s="23"/>
      <c r="VP91" s="23"/>
      <c r="VQ91" s="23"/>
      <c r="VR91" s="23"/>
      <c r="VS91" s="23"/>
      <c r="VT91" s="23"/>
      <c r="VU91" s="23"/>
      <c r="VV91" s="23"/>
      <c r="VW91" s="23"/>
      <c r="VX91" s="23"/>
      <c r="VY91" s="23"/>
      <c r="VZ91" s="23"/>
      <c r="WA91" s="23"/>
      <c r="WB91" s="23"/>
      <c r="WC91" s="23"/>
      <c r="WD91" s="23"/>
      <c r="WE91" s="23"/>
      <c r="WF91" s="23"/>
      <c r="WG91" s="23"/>
      <c r="WH91" s="23"/>
      <c r="WI91" s="23"/>
      <c r="WJ91" s="23"/>
      <c r="WK91" s="23"/>
      <c r="WL91" s="23"/>
      <c r="WM91" s="23"/>
      <c r="WN91" s="23"/>
      <c r="WO91" s="23"/>
      <c r="WP91" s="23"/>
      <c r="WQ91" s="23"/>
      <c r="WR91" s="23"/>
      <c r="WS91" s="23"/>
      <c r="WT91" s="23"/>
      <c r="WU91" s="23"/>
      <c r="WV91" s="23"/>
      <c r="WW91" s="23"/>
      <c r="WX91" s="23"/>
      <c r="WY91" s="23"/>
      <c r="WZ91" s="23"/>
      <c r="XA91" s="23"/>
      <c r="XB91" s="23"/>
      <c r="XC91" s="23"/>
      <c r="XD91" s="23"/>
      <c r="XE91" s="23"/>
      <c r="XF91" s="23"/>
      <c r="XG91" s="23"/>
      <c r="XH91" s="23"/>
      <c r="XI91" s="23"/>
      <c r="XJ91" s="23"/>
      <c r="XK91" s="23"/>
      <c r="XL91" s="23"/>
      <c r="XM91" s="23"/>
      <c r="XN91" s="23"/>
      <c r="XO91" s="23"/>
      <c r="XP91" s="23"/>
      <c r="XQ91" s="23"/>
      <c r="XR91" s="23"/>
      <c r="XS91" s="23"/>
      <c r="XT91" s="23"/>
      <c r="XU91" s="23"/>
      <c r="XV91" s="23"/>
      <c r="XW91" s="23"/>
      <c r="XX91" s="23"/>
      <c r="XY91" s="23"/>
      <c r="XZ91" s="23"/>
      <c r="YA91" s="23"/>
      <c r="YB91" s="23"/>
      <c r="YC91" s="23"/>
      <c r="YD91" s="23"/>
      <c r="YE91" s="23"/>
      <c r="YF91" s="23"/>
      <c r="YG91" s="23"/>
      <c r="YH91" s="23"/>
      <c r="YI91" s="23"/>
      <c r="YJ91" s="23"/>
      <c r="YK91" s="23"/>
      <c r="YL91" s="23"/>
      <c r="YM91" s="23"/>
      <c r="YN91" s="23"/>
      <c r="YO91" s="23"/>
      <c r="YP91" s="23"/>
      <c r="YQ91" s="23"/>
      <c r="YR91" s="23"/>
      <c r="YS91" s="23"/>
      <c r="YT91" s="23"/>
      <c r="YU91" s="23"/>
      <c r="YV91" s="23"/>
      <c r="YW91" s="23"/>
      <c r="YX91" s="23"/>
      <c r="YY91" s="23"/>
      <c r="YZ91" s="23"/>
      <c r="ZA91" s="23"/>
      <c r="ZB91" s="23"/>
      <c r="ZC91" s="23"/>
      <c r="ZD91" s="23"/>
      <c r="ZE91" s="23"/>
      <c r="ZF91" s="23"/>
      <c r="ZG91" s="23"/>
      <c r="ZH91" s="23"/>
      <c r="ZI91" s="23"/>
      <c r="ZJ91" s="23"/>
      <c r="ZK91" s="23"/>
      <c r="ZL91" s="23"/>
      <c r="ZM91" s="23"/>
      <c r="ZN91" s="23"/>
      <c r="ZO91" s="23"/>
      <c r="ZP91" s="23"/>
      <c r="ZQ91" s="23"/>
      <c r="ZR91" s="23"/>
      <c r="ZS91" s="23"/>
      <c r="ZT91" s="23"/>
      <c r="ZU91" s="23"/>
      <c r="ZV91" s="23"/>
      <c r="ZW91" s="23"/>
      <c r="ZX91" s="23"/>
      <c r="ZY91" s="23"/>
      <c r="ZZ91" s="23"/>
      <c r="AAA91" s="23"/>
      <c r="AAB91" s="23"/>
      <c r="AAC91" s="23"/>
      <c r="AAD91" s="23"/>
      <c r="AAE91" s="23"/>
      <c r="AAF91" s="23"/>
      <c r="AAG91" s="23"/>
      <c r="AAH91" s="23"/>
      <c r="AAI91" s="23"/>
      <c r="AAJ91" s="23"/>
      <c r="AAK91" s="23"/>
      <c r="AAL91" s="23"/>
      <c r="AAM91" s="23"/>
      <c r="AAN91" s="23"/>
      <c r="AAO91" s="23"/>
      <c r="AAP91" s="23"/>
      <c r="AAQ91" s="23"/>
      <c r="AAR91" s="23"/>
      <c r="AAS91" s="23"/>
      <c r="AAT91" s="23"/>
      <c r="AAU91" s="23"/>
      <c r="AAV91" s="23"/>
      <c r="AAW91" s="23"/>
      <c r="AAX91" s="23"/>
      <c r="AAY91" s="23"/>
      <c r="AAZ91" s="23"/>
      <c r="ABA91" s="23"/>
      <c r="ABB91" s="23"/>
      <c r="ABC91" s="23"/>
      <c r="ABD91" s="23"/>
      <c r="ABE91" s="23"/>
      <c r="ABF91" s="23"/>
      <c r="ABG91" s="23"/>
      <c r="ABH91" s="23"/>
      <c r="ABI91" s="23"/>
      <c r="ABJ91" s="23"/>
      <c r="ABK91" s="23"/>
      <c r="ABL91" s="23"/>
      <c r="ABM91" s="23"/>
      <c r="ABN91" s="23"/>
      <c r="ABO91" s="23"/>
      <c r="ABP91" s="23"/>
      <c r="ABQ91" s="23"/>
      <c r="ABR91" s="23"/>
      <c r="ABS91" s="23"/>
      <c r="ABT91" s="23"/>
      <c r="ABU91" s="23"/>
      <c r="ABV91" s="23"/>
      <c r="ABW91" s="23"/>
      <c r="ABX91" s="23"/>
      <c r="ABY91" s="23"/>
      <c r="ABZ91" s="23"/>
      <c r="ACA91" s="23"/>
      <c r="ACB91" s="23"/>
      <c r="ACC91" s="23"/>
      <c r="ACD91" s="23"/>
      <c r="ACE91" s="23"/>
      <c r="ACF91" s="23"/>
      <c r="ACG91" s="23"/>
      <c r="ACH91" s="23"/>
      <c r="ACI91" s="23"/>
      <c r="ACJ91" s="23"/>
      <c r="ACK91" s="23"/>
      <c r="ACL91" s="23"/>
      <c r="ACM91" s="23"/>
      <c r="ACN91" s="23"/>
      <c r="ACO91" s="23"/>
      <c r="ACP91" s="23"/>
      <c r="ACQ91" s="23"/>
      <c r="ACR91" s="23"/>
      <c r="ACS91" s="23"/>
      <c r="ACT91" s="23"/>
      <c r="ACU91" s="23"/>
      <c r="ACV91" s="23"/>
      <c r="ACW91" s="23"/>
      <c r="ACX91" s="23"/>
      <c r="ACY91" s="23"/>
      <c r="ACZ91" s="23"/>
      <c r="ADA91" s="23"/>
      <c r="ADB91" s="23"/>
      <c r="ADC91" s="23"/>
      <c r="ADD91" s="23"/>
      <c r="ADE91" s="23"/>
      <c r="ADF91" s="23"/>
      <c r="ADG91" s="23"/>
      <c r="ADH91" s="23"/>
      <c r="ADI91" s="23"/>
      <c r="ADJ91" s="23"/>
      <c r="ADK91" s="23"/>
      <c r="ADL91" s="23"/>
      <c r="ADM91" s="23"/>
      <c r="ADN91" s="23"/>
      <c r="ADO91" s="23"/>
      <c r="ADP91" s="23"/>
      <c r="ADQ91" s="23"/>
      <c r="ADR91" s="23"/>
      <c r="ADS91" s="23"/>
      <c r="ADT91" s="23"/>
      <c r="ADU91" s="23"/>
      <c r="ADV91" s="23"/>
      <c r="ADW91" s="23"/>
      <c r="ADX91" s="23"/>
      <c r="ADY91" s="23"/>
      <c r="ADZ91" s="23"/>
      <c r="AEA91" s="23"/>
      <c r="AEB91" s="23"/>
      <c r="AEC91" s="23"/>
      <c r="AED91" s="23"/>
      <c r="AEE91" s="23"/>
      <c r="AEF91" s="23"/>
      <c r="AEG91" s="23"/>
      <c r="AEH91" s="23"/>
      <c r="AEI91" s="23"/>
      <c r="AEJ91" s="23"/>
      <c r="AEK91" s="23"/>
      <c r="AEL91" s="23"/>
      <c r="AEM91" s="23"/>
      <c r="AEN91" s="23"/>
      <c r="AEO91" s="23"/>
      <c r="AEP91" s="23"/>
      <c r="AEQ91" s="23"/>
      <c r="AER91" s="23"/>
      <c r="AES91" s="23"/>
      <c r="AET91" s="23"/>
      <c r="AEU91" s="23"/>
      <c r="AEV91" s="23"/>
      <c r="AEW91" s="23"/>
      <c r="AEX91" s="23"/>
      <c r="AEY91" s="23"/>
      <c r="AEZ91" s="23"/>
      <c r="AFA91" s="23"/>
      <c r="AFB91" s="23"/>
      <c r="AFC91" s="23"/>
      <c r="AFD91" s="23"/>
      <c r="AFE91" s="23"/>
      <c r="AFF91" s="23"/>
      <c r="AFG91" s="23"/>
      <c r="AFH91" s="23"/>
      <c r="AFI91" s="23"/>
      <c r="AFJ91" s="23"/>
      <c r="AFK91" s="23"/>
      <c r="AFL91" s="23"/>
      <c r="AFM91" s="23"/>
      <c r="AFN91" s="23"/>
      <c r="AFO91" s="23"/>
      <c r="AFP91" s="23"/>
      <c r="AFQ91" s="23"/>
      <c r="AFR91" s="23"/>
      <c r="AFS91" s="23"/>
      <c r="AFT91" s="23"/>
      <c r="AFU91" s="23"/>
      <c r="AFV91" s="23"/>
      <c r="AFW91" s="23"/>
      <c r="AFX91" s="23"/>
      <c r="AFY91" s="23"/>
      <c r="AFZ91" s="23"/>
      <c r="AGA91" s="23"/>
      <c r="AGB91" s="23"/>
      <c r="AGC91" s="23"/>
      <c r="AGD91" s="23"/>
      <c r="AGE91" s="23"/>
      <c r="AGF91" s="23"/>
      <c r="AGG91" s="23"/>
      <c r="AGH91" s="23"/>
      <c r="AGI91" s="23"/>
      <c r="AGJ91" s="23"/>
      <c r="AGK91" s="23"/>
      <c r="AGL91" s="23"/>
      <c r="AGM91" s="23"/>
      <c r="AGN91" s="23"/>
      <c r="AGO91" s="23"/>
      <c r="AGP91" s="23"/>
      <c r="AGQ91" s="23"/>
      <c r="AGR91" s="23"/>
      <c r="AGS91" s="23"/>
      <c r="AGT91" s="23"/>
      <c r="AGU91" s="23"/>
      <c r="AGV91" s="23"/>
      <c r="AGW91" s="23"/>
      <c r="AGX91" s="23"/>
      <c r="AGY91" s="23"/>
      <c r="AGZ91" s="23"/>
      <c r="AHA91" s="23"/>
      <c r="AHB91" s="23"/>
      <c r="AHC91" s="23"/>
      <c r="AHD91" s="23"/>
      <c r="AHE91" s="23"/>
      <c r="AHF91" s="23"/>
      <c r="AHG91" s="23"/>
      <c r="AHH91" s="23"/>
      <c r="AHI91" s="23"/>
      <c r="AHJ91" s="23"/>
      <c r="AHK91" s="23"/>
      <c r="AHL91" s="23"/>
      <c r="AHM91" s="23"/>
      <c r="AHN91" s="23"/>
      <c r="AHO91" s="23"/>
      <c r="AHP91" s="23"/>
      <c r="AHQ91" s="23"/>
      <c r="AHR91" s="23"/>
      <c r="AHS91" s="23"/>
      <c r="AHT91" s="23"/>
      <c r="AHU91" s="23"/>
      <c r="AHV91" s="23"/>
      <c r="AHW91" s="23"/>
      <c r="AHX91" s="23"/>
      <c r="AHY91" s="23"/>
      <c r="AHZ91" s="23"/>
      <c r="AIA91" s="23"/>
      <c r="AIB91" s="23"/>
      <c r="AIC91" s="23"/>
      <c r="AID91" s="23"/>
      <c r="AIE91" s="23"/>
      <c r="AIF91" s="23"/>
      <c r="AIG91" s="23"/>
      <c r="AIH91" s="23"/>
      <c r="AII91" s="23"/>
      <c r="AIJ91" s="23"/>
      <c r="AIK91" s="23"/>
      <c r="AIL91" s="23"/>
      <c r="AIM91" s="23"/>
      <c r="AIN91" s="23"/>
      <c r="AIO91" s="23"/>
      <c r="AIP91" s="23"/>
      <c r="AIQ91" s="23"/>
      <c r="AIR91" s="23"/>
      <c r="AIS91" s="23"/>
      <c r="AIT91" s="23"/>
      <c r="AIU91" s="23"/>
      <c r="AIV91" s="23"/>
      <c r="AIW91" s="23"/>
      <c r="AIX91" s="23"/>
      <c r="AIY91" s="23"/>
      <c r="AIZ91" s="23"/>
      <c r="AJA91" s="23"/>
      <c r="AJB91" s="23"/>
      <c r="AJC91" s="23"/>
      <c r="AJD91" s="23"/>
      <c r="AJE91" s="23"/>
      <c r="AJF91" s="23"/>
      <c r="AJG91" s="23"/>
      <c r="AJH91" s="23"/>
      <c r="AJI91" s="23"/>
      <c r="AJJ91" s="23"/>
      <c r="AJK91" s="23"/>
      <c r="AJL91" s="23"/>
      <c r="AJM91" s="23"/>
      <c r="AJN91" s="23"/>
      <c r="AJO91" s="23"/>
      <c r="AJP91" s="23"/>
      <c r="AJQ91" s="23"/>
      <c r="AJR91" s="23"/>
      <c r="AJS91" s="23"/>
      <c r="AJT91" s="23"/>
      <c r="AJU91" s="23"/>
      <c r="AJV91" s="23"/>
      <c r="AJW91" s="23"/>
      <c r="AJX91" s="23"/>
      <c r="AJY91" s="23"/>
      <c r="AJZ91" s="23"/>
      <c r="AKA91" s="23"/>
      <c r="AKB91" s="23"/>
      <c r="AKC91" s="23"/>
      <c r="AKD91" s="23"/>
      <c r="AKE91" s="23"/>
      <c r="AKF91" s="23"/>
      <c r="AKG91" s="23"/>
      <c r="AKH91" s="23"/>
      <c r="AKI91" s="23"/>
      <c r="AKJ91" s="23"/>
      <c r="AKK91" s="23"/>
      <c r="AKL91" s="23"/>
      <c r="AKM91" s="23"/>
      <c r="AKN91" s="23"/>
      <c r="AKO91" s="23"/>
      <c r="AKP91" s="23"/>
      <c r="AKQ91" s="23"/>
      <c r="AKR91" s="23"/>
      <c r="AKS91" s="23"/>
      <c r="AKT91" s="23"/>
      <c r="AKU91" s="23"/>
      <c r="AKV91" s="23"/>
      <c r="AKW91" s="23"/>
      <c r="AKX91" s="23"/>
      <c r="AKY91" s="23"/>
      <c r="AKZ91" s="23"/>
      <c r="ALA91" s="23"/>
      <c r="ALB91" s="23"/>
      <c r="ALC91" s="23"/>
      <c r="ALD91" s="23"/>
      <c r="ALE91" s="23"/>
      <c r="ALF91" s="23"/>
      <c r="ALG91" s="23"/>
      <c r="ALH91" s="23"/>
      <c r="ALI91" s="23"/>
      <c r="ALJ91" s="23"/>
      <c r="ALK91" s="23"/>
      <c r="ALL91" s="23"/>
      <c r="ALM91" s="23"/>
      <c r="ALN91" s="23"/>
      <c r="ALO91" s="23"/>
      <c r="ALP91" s="23"/>
      <c r="ALQ91" s="23"/>
      <c r="ALR91" s="23"/>
      <c r="ALS91" s="23"/>
      <c r="ALT91" s="23"/>
      <c r="ALU91" s="23"/>
      <c r="ALV91" s="23"/>
      <c r="ALW91" s="23"/>
      <c r="ALX91" s="23"/>
      <c r="ALY91" s="23"/>
      <c r="ALZ91" s="23"/>
      <c r="AMA91" s="23"/>
      <c r="AMB91" s="23"/>
      <c r="AMC91" s="23"/>
      <c r="AMD91" s="23"/>
      <c r="AME91" s="23"/>
      <c r="AMF91" s="23"/>
      <c r="AMG91" s="23"/>
      <c r="AMH91" s="23"/>
      <c r="AMI91" s="23"/>
      <c r="AMJ91" s="23"/>
      <c r="AMK91" s="23"/>
    </row>
    <row r="92" spans="1:1025" s="24" customFormat="1" ht="16.5" customHeight="1">
      <c r="A92" s="49" t="s">
        <v>23</v>
      </c>
      <c r="B92" s="260" t="s">
        <v>105</v>
      </c>
      <c r="C92" s="260"/>
      <c r="D92" s="260"/>
      <c r="E92" s="260"/>
      <c r="F92" s="260"/>
      <c r="G92" s="50">
        <v>0</v>
      </c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F92" s="23"/>
      <c r="KG92" s="23"/>
      <c r="KH92" s="23"/>
      <c r="KI92" s="23"/>
      <c r="KJ92" s="23"/>
      <c r="KK92" s="23"/>
      <c r="KL92" s="23"/>
      <c r="KM92" s="23"/>
      <c r="KN92" s="23"/>
      <c r="KO92" s="23"/>
      <c r="KP92" s="23"/>
      <c r="KQ92" s="23"/>
      <c r="KR92" s="23"/>
      <c r="KS92" s="23"/>
      <c r="KT92" s="23"/>
      <c r="KU92" s="23"/>
      <c r="KV92" s="23"/>
      <c r="KW92" s="23"/>
      <c r="KX92" s="23"/>
      <c r="KY92" s="23"/>
      <c r="KZ92" s="23"/>
      <c r="LA92" s="23"/>
      <c r="LB92" s="23"/>
      <c r="LC92" s="23"/>
      <c r="LD92" s="23"/>
      <c r="LE92" s="23"/>
      <c r="LF92" s="23"/>
      <c r="LG92" s="23"/>
      <c r="LH92" s="23"/>
      <c r="LI92" s="23"/>
      <c r="LJ92" s="23"/>
      <c r="LK92" s="23"/>
      <c r="LL92" s="23"/>
      <c r="LM92" s="23"/>
      <c r="LN92" s="23"/>
      <c r="LO92" s="23"/>
      <c r="LP92" s="23"/>
      <c r="LQ92" s="23"/>
      <c r="LR92" s="23"/>
      <c r="LS92" s="23"/>
      <c r="LT92" s="23"/>
      <c r="LU92" s="23"/>
      <c r="LV92" s="23"/>
      <c r="LW92" s="23"/>
      <c r="LX92" s="23"/>
      <c r="LY92" s="23"/>
      <c r="LZ92" s="23"/>
      <c r="MA92" s="23"/>
      <c r="MB92" s="23"/>
      <c r="MC92" s="23"/>
      <c r="MD92" s="23"/>
      <c r="ME92" s="23"/>
      <c r="MF92" s="23"/>
      <c r="MG92" s="23"/>
      <c r="MH92" s="23"/>
      <c r="MI92" s="23"/>
      <c r="MJ92" s="23"/>
      <c r="MK92" s="23"/>
      <c r="ML92" s="23"/>
      <c r="MM92" s="23"/>
      <c r="MN92" s="23"/>
      <c r="MO92" s="23"/>
      <c r="MP92" s="23"/>
      <c r="MQ92" s="23"/>
      <c r="MR92" s="23"/>
      <c r="MS92" s="23"/>
      <c r="MT92" s="23"/>
      <c r="MU92" s="23"/>
      <c r="MV92" s="23"/>
      <c r="MW92" s="23"/>
      <c r="MX92" s="23"/>
      <c r="MY92" s="23"/>
      <c r="MZ92" s="23"/>
      <c r="NA92" s="23"/>
      <c r="NB92" s="23"/>
      <c r="NC92" s="23"/>
      <c r="ND92" s="23"/>
      <c r="NE92" s="23"/>
      <c r="NF92" s="23"/>
      <c r="NG92" s="23"/>
      <c r="NH92" s="23"/>
      <c r="NI92" s="23"/>
      <c r="NJ92" s="23"/>
      <c r="NK92" s="23"/>
      <c r="NL92" s="23"/>
      <c r="NM92" s="23"/>
      <c r="NN92" s="23"/>
      <c r="NO92" s="23"/>
      <c r="NP92" s="23"/>
      <c r="NQ92" s="23"/>
      <c r="NR92" s="23"/>
      <c r="NS92" s="23"/>
      <c r="NT92" s="23"/>
      <c r="NU92" s="23"/>
      <c r="NV92" s="23"/>
      <c r="NW92" s="23"/>
      <c r="NX92" s="23"/>
      <c r="NY92" s="23"/>
      <c r="NZ92" s="23"/>
      <c r="OA92" s="23"/>
      <c r="OB92" s="23"/>
      <c r="OC92" s="23"/>
      <c r="OD92" s="23"/>
      <c r="OE92" s="23"/>
      <c r="OF92" s="23"/>
      <c r="OG92" s="23"/>
      <c r="OH92" s="23"/>
      <c r="OI92" s="23"/>
      <c r="OJ92" s="23"/>
      <c r="OK92" s="23"/>
      <c r="OL92" s="23"/>
      <c r="OM92" s="23"/>
      <c r="ON92" s="23"/>
      <c r="OO92" s="23"/>
      <c r="OP92" s="23"/>
      <c r="OQ92" s="23"/>
      <c r="OR92" s="23"/>
      <c r="OS92" s="23"/>
      <c r="OT92" s="23"/>
      <c r="OU92" s="23"/>
      <c r="OV92" s="23"/>
      <c r="OW92" s="23"/>
      <c r="OX92" s="23"/>
      <c r="OY92" s="23"/>
      <c r="OZ92" s="23"/>
      <c r="PA92" s="23"/>
      <c r="PB92" s="23"/>
      <c r="PC92" s="23"/>
      <c r="PD92" s="23"/>
      <c r="PE92" s="23"/>
      <c r="PF92" s="23"/>
      <c r="PG92" s="23"/>
      <c r="PH92" s="23"/>
      <c r="PI92" s="23"/>
      <c r="PJ92" s="23"/>
      <c r="PK92" s="23"/>
      <c r="PL92" s="23"/>
      <c r="PM92" s="23"/>
      <c r="PN92" s="23"/>
      <c r="PO92" s="23"/>
      <c r="PP92" s="23"/>
      <c r="PQ92" s="23"/>
      <c r="PR92" s="23"/>
      <c r="PS92" s="23"/>
      <c r="PT92" s="23"/>
      <c r="PU92" s="23"/>
      <c r="PV92" s="23"/>
      <c r="PW92" s="23"/>
      <c r="PX92" s="23"/>
      <c r="PY92" s="23"/>
      <c r="PZ92" s="23"/>
      <c r="QA92" s="23"/>
      <c r="QB92" s="23"/>
      <c r="QC92" s="23"/>
      <c r="QD92" s="23"/>
      <c r="QE92" s="23"/>
      <c r="QF92" s="23"/>
      <c r="QG92" s="23"/>
      <c r="QH92" s="23"/>
      <c r="QI92" s="23"/>
      <c r="QJ92" s="23"/>
      <c r="QK92" s="23"/>
      <c r="QL92" s="23"/>
      <c r="QM92" s="23"/>
      <c r="QN92" s="23"/>
      <c r="QO92" s="23"/>
      <c r="QP92" s="23"/>
      <c r="QQ92" s="23"/>
      <c r="QR92" s="23"/>
      <c r="QS92" s="23"/>
      <c r="QT92" s="23"/>
      <c r="QU92" s="23"/>
      <c r="QV92" s="23"/>
      <c r="QW92" s="23"/>
      <c r="QX92" s="23"/>
      <c r="QY92" s="23"/>
      <c r="QZ92" s="23"/>
      <c r="RA92" s="23"/>
      <c r="RB92" s="23"/>
      <c r="RC92" s="23"/>
      <c r="RD92" s="23"/>
      <c r="RE92" s="23"/>
      <c r="RF92" s="23"/>
      <c r="RG92" s="23"/>
      <c r="RH92" s="23"/>
      <c r="RI92" s="23"/>
      <c r="RJ92" s="23"/>
      <c r="RK92" s="23"/>
      <c r="RL92" s="23"/>
      <c r="RM92" s="23"/>
      <c r="RN92" s="23"/>
      <c r="RO92" s="23"/>
      <c r="RP92" s="23"/>
      <c r="RQ92" s="23"/>
      <c r="RR92" s="23"/>
      <c r="RS92" s="23"/>
      <c r="RT92" s="23"/>
      <c r="RU92" s="23"/>
      <c r="RV92" s="23"/>
      <c r="RW92" s="23"/>
      <c r="RX92" s="23"/>
      <c r="RY92" s="23"/>
      <c r="RZ92" s="23"/>
      <c r="SA92" s="23"/>
      <c r="SB92" s="23"/>
      <c r="SC92" s="23"/>
      <c r="SD92" s="23"/>
      <c r="SE92" s="23"/>
      <c r="SF92" s="23"/>
      <c r="SG92" s="23"/>
      <c r="SH92" s="23"/>
      <c r="SI92" s="23"/>
      <c r="SJ92" s="23"/>
      <c r="SK92" s="23"/>
      <c r="SL92" s="23"/>
      <c r="SM92" s="23"/>
      <c r="SN92" s="23"/>
      <c r="SO92" s="23"/>
      <c r="SP92" s="23"/>
      <c r="SQ92" s="23"/>
      <c r="SR92" s="23"/>
      <c r="SS92" s="23"/>
      <c r="ST92" s="23"/>
      <c r="SU92" s="23"/>
      <c r="SV92" s="23"/>
      <c r="SW92" s="23"/>
      <c r="SX92" s="23"/>
      <c r="SY92" s="23"/>
      <c r="SZ92" s="23"/>
      <c r="TA92" s="23"/>
      <c r="TB92" s="23"/>
      <c r="TC92" s="23"/>
      <c r="TD92" s="23"/>
      <c r="TE92" s="23"/>
      <c r="TF92" s="23"/>
      <c r="TG92" s="23"/>
      <c r="TH92" s="23"/>
      <c r="TI92" s="23"/>
      <c r="TJ92" s="23"/>
      <c r="TK92" s="23"/>
      <c r="TL92" s="23"/>
      <c r="TM92" s="23"/>
      <c r="TN92" s="23"/>
      <c r="TO92" s="23"/>
      <c r="TP92" s="23"/>
      <c r="TQ92" s="23"/>
      <c r="TR92" s="23"/>
      <c r="TS92" s="23"/>
      <c r="TT92" s="23"/>
      <c r="TU92" s="23"/>
      <c r="TV92" s="23"/>
      <c r="TW92" s="23"/>
      <c r="TX92" s="23"/>
      <c r="TY92" s="23"/>
      <c r="TZ92" s="23"/>
      <c r="UA92" s="23"/>
      <c r="UB92" s="23"/>
      <c r="UC92" s="23"/>
      <c r="UD92" s="23"/>
      <c r="UE92" s="23"/>
      <c r="UF92" s="23"/>
      <c r="UG92" s="23"/>
      <c r="UH92" s="23"/>
      <c r="UI92" s="23"/>
      <c r="UJ92" s="23"/>
      <c r="UK92" s="23"/>
      <c r="UL92" s="23"/>
      <c r="UM92" s="23"/>
      <c r="UN92" s="23"/>
      <c r="UO92" s="23"/>
      <c r="UP92" s="23"/>
      <c r="UQ92" s="23"/>
      <c r="UR92" s="23"/>
      <c r="US92" s="23"/>
      <c r="UT92" s="23"/>
      <c r="UU92" s="23"/>
      <c r="UV92" s="23"/>
      <c r="UW92" s="23"/>
      <c r="UX92" s="23"/>
      <c r="UY92" s="23"/>
      <c r="UZ92" s="23"/>
      <c r="VA92" s="23"/>
      <c r="VB92" s="23"/>
      <c r="VC92" s="23"/>
      <c r="VD92" s="23"/>
      <c r="VE92" s="23"/>
      <c r="VF92" s="23"/>
      <c r="VG92" s="23"/>
      <c r="VH92" s="23"/>
      <c r="VI92" s="23"/>
      <c r="VJ92" s="23"/>
      <c r="VK92" s="23"/>
      <c r="VL92" s="23"/>
      <c r="VM92" s="23"/>
      <c r="VN92" s="23"/>
      <c r="VO92" s="23"/>
      <c r="VP92" s="23"/>
      <c r="VQ92" s="23"/>
      <c r="VR92" s="23"/>
      <c r="VS92" s="23"/>
      <c r="VT92" s="23"/>
      <c r="VU92" s="23"/>
      <c r="VV92" s="23"/>
      <c r="VW92" s="23"/>
      <c r="VX92" s="23"/>
      <c r="VY92" s="23"/>
      <c r="VZ92" s="23"/>
      <c r="WA92" s="23"/>
      <c r="WB92" s="23"/>
      <c r="WC92" s="23"/>
      <c r="WD92" s="23"/>
      <c r="WE92" s="23"/>
      <c r="WF92" s="23"/>
      <c r="WG92" s="23"/>
      <c r="WH92" s="23"/>
      <c r="WI92" s="23"/>
      <c r="WJ92" s="23"/>
      <c r="WK92" s="23"/>
      <c r="WL92" s="23"/>
      <c r="WM92" s="23"/>
      <c r="WN92" s="23"/>
      <c r="WO92" s="23"/>
      <c r="WP92" s="23"/>
      <c r="WQ92" s="23"/>
      <c r="WR92" s="23"/>
      <c r="WS92" s="23"/>
      <c r="WT92" s="23"/>
      <c r="WU92" s="23"/>
      <c r="WV92" s="23"/>
      <c r="WW92" s="23"/>
      <c r="WX92" s="23"/>
      <c r="WY92" s="23"/>
      <c r="WZ92" s="23"/>
      <c r="XA92" s="23"/>
      <c r="XB92" s="23"/>
      <c r="XC92" s="23"/>
      <c r="XD92" s="23"/>
      <c r="XE92" s="23"/>
      <c r="XF92" s="23"/>
      <c r="XG92" s="23"/>
      <c r="XH92" s="23"/>
      <c r="XI92" s="23"/>
      <c r="XJ92" s="23"/>
      <c r="XK92" s="23"/>
      <c r="XL92" s="23"/>
      <c r="XM92" s="23"/>
      <c r="XN92" s="23"/>
      <c r="XO92" s="23"/>
      <c r="XP92" s="23"/>
      <c r="XQ92" s="23"/>
      <c r="XR92" s="23"/>
      <c r="XS92" s="23"/>
      <c r="XT92" s="23"/>
      <c r="XU92" s="23"/>
      <c r="XV92" s="23"/>
      <c r="XW92" s="23"/>
      <c r="XX92" s="23"/>
      <c r="XY92" s="23"/>
      <c r="XZ92" s="23"/>
      <c r="YA92" s="23"/>
      <c r="YB92" s="23"/>
      <c r="YC92" s="23"/>
      <c r="YD92" s="23"/>
      <c r="YE92" s="23"/>
      <c r="YF92" s="23"/>
      <c r="YG92" s="23"/>
      <c r="YH92" s="23"/>
      <c r="YI92" s="23"/>
      <c r="YJ92" s="23"/>
      <c r="YK92" s="23"/>
      <c r="YL92" s="23"/>
      <c r="YM92" s="23"/>
      <c r="YN92" s="23"/>
      <c r="YO92" s="23"/>
      <c r="YP92" s="23"/>
      <c r="YQ92" s="23"/>
      <c r="YR92" s="23"/>
      <c r="YS92" s="23"/>
      <c r="YT92" s="23"/>
      <c r="YU92" s="23"/>
      <c r="YV92" s="23"/>
      <c r="YW92" s="23"/>
      <c r="YX92" s="23"/>
      <c r="YY92" s="23"/>
      <c r="YZ92" s="23"/>
      <c r="ZA92" s="23"/>
      <c r="ZB92" s="23"/>
      <c r="ZC92" s="23"/>
      <c r="ZD92" s="23"/>
      <c r="ZE92" s="23"/>
      <c r="ZF92" s="23"/>
      <c r="ZG92" s="23"/>
      <c r="ZH92" s="23"/>
      <c r="ZI92" s="23"/>
      <c r="ZJ92" s="23"/>
      <c r="ZK92" s="23"/>
      <c r="ZL92" s="23"/>
      <c r="ZM92" s="23"/>
      <c r="ZN92" s="23"/>
      <c r="ZO92" s="23"/>
      <c r="ZP92" s="23"/>
      <c r="ZQ92" s="23"/>
      <c r="ZR92" s="23"/>
      <c r="ZS92" s="23"/>
      <c r="ZT92" s="23"/>
      <c r="ZU92" s="23"/>
      <c r="ZV92" s="23"/>
      <c r="ZW92" s="23"/>
      <c r="ZX92" s="23"/>
      <c r="ZY92" s="23"/>
      <c r="ZZ92" s="23"/>
      <c r="AAA92" s="23"/>
      <c r="AAB92" s="23"/>
      <c r="AAC92" s="23"/>
      <c r="AAD92" s="23"/>
      <c r="AAE92" s="23"/>
      <c r="AAF92" s="23"/>
      <c r="AAG92" s="23"/>
      <c r="AAH92" s="23"/>
      <c r="AAI92" s="23"/>
      <c r="AAJ92" s="23"/>
      <c r="AAK92" s="23"/>
      <c r="AAL92" s="23"/>
      <c r="AAM92" s="23"/>
      <c r="AAN92" s="23"/>
      <c r="AAO92" s="23"/>
      <c r="AAP92" s="23"/>
      <c r="AAQ92" s="23"/>
      <c r="AAR92" s="23"/>
      <c r="AAS92" s="23"/>
      <c r="AAT92" s="23"/>
      <c r="AAU92" s="23"/>
      <c r="AAV92" s="23"/>
      <c r="AAW92" s="23"/>
      <c r="AAX92" s="23"/>
      <c r="AAY92" s="23"/>
      <c r="AAZ92" s="23"/>
      <c r="ABA92" s="23"/>
      <c r="ABB92" s="23"/>
      <c r="ABC92" s="23"/>
      <c r="ABD92" s="23"/>
      <c r="ABE92" s="23"/>
      <c r="ABF92" s="23"/>
      <c r="ABG92" s="23"/>
      <c r="ABH92" s="23"/>
      <c r="ABI92" s="23"/>
      <c r="ABJ92" s="23"/>
      <c r="ABK92" s="23"/>
      <c r="ABL92" s="23"/>
      <c r="ABM92" s="23"/>
      <c r="ABN92" s="23"/>
      <c r="ABO92" s="23"/>
      <c r="ABP92" s="23"/>
      <c r="ABQ92" s="23"/>
      <c r="ABR92" s="23"/>
      <c r="ABS92" s="23"/>
      <c r="ABT92" s="23"/>
      <c r="ABU92" s="23"/>
      <c r="ABV92" s="23"/>
      <c r="ABW92" s="23"/>
      <c r="ABX92" s="23"/>
      <c r="ABY92" s="23"/>
      <c r="ABZ92" s="23"/>
      <c r="ACA92" s="23"/>
      <c r="ACB92" s="23"/>
      <c r="ACC92" s="23"/>
      <c r="ACD92" s="23"/>
      <c r="ACE92" s="23"/>
      <c r="ACF92" s="23"/>
      <c r="ACG92" s="23"/>
      <c r="ACH92" s="23"/>
      <c r="ACI92" s="23"/>
      <c r="ACJ92" s="23"/>
      <c r="ACK92" s="23"/>
      <c r="ACL92" s="23"/>
      <c r="ACM92" s="23"/>
      <c r="ACN92" s="23"/>
      <c r="ACO92" s="23"/>
      <c r="ACP92" s="23"/>
      <c r="ACQ92" s="23"/>
      <c r="ACR92" s="23"/>
      <c r="ACS92" s="23"/>
      <c r="ACT92" s="23"/>
      <c r="ACU92" s="23"/>
      <c r="ACV92" s="23"/>
      <c r="ACW92" s="23"/>
      <c r="ACX92" s="23"/>
      <c r="ACY92" s="23"/>
      <c r="ACZ92" s="23"/>
      <c r="ADA92" s="23"/>
      <c r="ADB92" s="23"/>
      <c r="ADC92" s="23"/>
      <c r="ADD92" s="23"/>
      <c r="ADE92" s="23"/>
      <c r="ADF92" s="23"/>
      <c r="ADG92" s="23"/>
      <c r="ADH92" s="23"/>
      <c r="ADI92" s="23"/>
      <c r="ADJ92" s="23"/>
      <c r="ADK92" s="23"/>
      <c r="ADL92" s="23"/>
      <c r="ADM92" s="23"/>
      <c r="ADN92" s="23"/>
      <c r="ADO92" s="23"/>
      <c r="ADP92" s="23"/>
      <c r="ADQ92" s="23"/>
      <c r="ADR92" s="23"/>
      <c r="ADS92" s="23"/>
      <c r="ADT92" s="23"/>
      <c r="ADU92" s="23"/>
      <c r="ADV92" s="23"/>
      <c r="ADW92" s="23"/>
      <c r="ADX92" s="23"/>
      <c r="ADY92" s="23"/>
      <c r="ADZ92" s="23"/>
      <c r="AEA92" s="23"/>
      <c r="AEB92" s="23"/>
      <c r="AEC92" s="23"/>
      <c r="AED92" s="23"/>
      <c r="AEE92" s="23"/>
      <c r="AEF92" s="23"/>
      <c r="AEG92" s="23"/>
      <c r="AEH92" s="23"/>
      <c r="AEI92" s="23"/>
      <c r="AEJ92" s="23"/>
      <c r="AEK92" s="23"/>
      <c r="AEL92" s="23"/>
      <c r="AEM92" s="23"/>
      <c r="AEN92" s="23"/>
      <c r="AEO92" s="23"/>
      <c r="AEP92" s="23"/>
      <c r="AEQ92" s="23"/>
      <c r="AER92" s="23"/>
      <c r="AES92" s="23"/>
      <c r="AET92" s="23"/>
      <c r="AEU92" s="23"/>
      <c r="AEV92" s="23"/>
      <c r="AEW92" s="23"/>
      <c r="AEX92" s="23"/>
      <c r="AEY92" s="23"/>
      <c r="AEZ92" s="23"/>
      <c r="AFA92" s="23"/>
      <c r="AFB92" s="23"/>
      <c r="AFC92" s="23"/>
      <c r="AFD92" s="23"/>
      <c r="AFE92" s="23"/>
      <c r="AFF92" s="23"/>
      <c r="AFG92" s="23"/>
      <c r="AFH92" s="23"/>
      <c r="AFI92" s="23"/>
      <c r="AFJ92" s="23"/>
      <c r="AFK92" s="23"/>
      <c r="AFL92" s="23"/>
      <c r="AFM92" s="23"/>
      <c r="AFN92" s="23"/>
      <c r="AFO92" s="23"/>
      <c r="AFP92" s="23"/>
      <c r="AFQ92" s="23"/>
      <c r="AFR92" s="23"/>
      <c r="AFS92" s="23"/>
      <c r="AFT92" s="23"/>
      <c r="AFU92" s="23"/>
      <c r="AFV92" s="23"/>
      <c r="AFW92" s="23"/>
      <c r="AFX92" s="23"/>
      <c r="AFY92" s="23"/>
      <c r="AFZ92" s="23"/>
      <c r="AGA92" s="23"/>
      <c r="AGB92" s="23"/>
      <c r="AGC92" s="23"/>
      <c r="AGD92" s="23"/>
      <c r="AGE92" s="23"/>
      <c r="AGF92" s="23"/>
      <c r="AGG92" s="23"/>
      <c r="AGH92" s="23"/>
      <c r="AGI92" s="23"/>
      <c r="AGJ92" s="23"/>
      <c r="AGK92" s="23"/>
      <c r="AGL92" s="23"/>
      <c r="AGM92" s="23"/>
      <c r="AGN92" s="23"/>
      <c r="AGO92" s="23"/>
      <c r="AGP92" s="23"/>
      <c r="AGQ92" s="23"/>
      <c r="AGR92" s="23"/>
      <c r="AGS92" s="23"/>
      <c r="AGT92" s="23"/>
      <c r="AGU92" s="23"/>
      <c r="AGV92" s="23"/>
      <c r="AGW92" s="23"/>
      <c r="AGX92" s="23"/>
      <c r="AGY92" s="23"/>
      <c r="AGZ92" s="23"/>
      <c r="AHA92" s="23"/>
      <c r="AHB92" s="23"/>
      <c r="AHC92" s="23"/>
      <c r="AHD92" s="23"/>
      <c r="AHE92" s="23"/>
      <c r="AHF92" s="23"/>
      <c r="AHG92" s="23"/>
      <c r="AHH92" s="23"/>
      <c r="AHI92" s="23"/>
      <c r="AHJ92" s="23"/>
      <c r="AHK92" s="23"/>
      <c r="AHL92" s="23"/>
      <c r="AHM92" s="23"/>
      <c r="AHN92" s="23"/>
      <c r="AHO92" s="23"/>
      <c r="AHP92" s="23"/>
      <c r="AHQ92" s="23"/>
      <c r="AHR92" s="23"/>
      <c r="AHS92" s="23"/>
      <c r="AHT92" s="23"/>
      <c r="AHU92" s="23"/>
      <c r="AHV92" s="23"/>
      <c r="AHW92" s="23"/>
      <c r="AHX92" s="23"/>
      <c r="AHY92" s="23"/>
      <c r="AHZ92" s="23"/>
      <c r="AIA92" s="23"/>
      <c r="AIB92" s="23"/>
      <c r="AIC92" s="23"/>
      <c r="AID92" s="23"/>
      <c r="AIE92" s="23"/>
      <c r="AIF92" s="23"/>
      <c r="AIG92" s="23"/>
      <c r="AIH92" s="23"/>
      <c r="AII92" s="23"/>
      <c r="AIJ92" s="23"/>
      <c r="AIK92" s="23"/>
      <c r="AIL92" s="23"/>
      <c r="AIM92" s="23"/>
      <c r="AIN92" s="23"/>
      <c r="AIO92" s="23"/>
      <c r="AIP92" s="23"/>
      <c r="AIQ92" s="23"/>
      <c r="AIR92" s="23"/>
      <c r="AIS92" s="23"/>
      <c r="AIT92" s="23"/>
      <c r="AIU92" s="23"/>
      <c r="AIV92" s="23"/>
      <c r="AIW92" s="23"/>
      <c r="AIX92" s="23"/>
      <c r="AIY92" s="23"/>
      <c r="AIZ92" s="23"/>
      <c r="AJA92" s="23"/>
      <c r="AJB92" s="23"/>
      <c r="AJC92" s="23"/>
      <c r="AJD92" s="23"/>
      <c r="AJE92" s="23"/>
      <c r="AJF92" s="23"/>
      <c r="AJG92" s="23"/>
      <c r="AJH92" s="23"/>
      <c r="AJI92" s="23"/>
      <c r="AJJ92" s="23"/>
      <c r="AJK92" s="23"/>
      <c r="AJL92" s="23"/>
      <c r="AJM92" s="23"/>
      <c r="AJN92" s="23"/>
      <c r="AJO92" s="23"/>
      <c r="AJP92" s="23"/>
      <c r="AJQ92" s="23"/>
      <c r="AJR92" s="23"/>
      <c r="AJS92" s="23"/>
      <c r="AJT92" s="23"/>
      <c r="AJU92" s="23"/>
      <c r="AJV92" s="23"/>
      <c r="AJW92" s="23"/>
      <c r="AJX92" s="23"/>
      <c r="AJY92" s="23"/>
      <c r="AJZ92" s="23"/>
      <c r="AKA92" s="23"/>
      <c r="AKB92" s="23"/>
      <c r="AKC92" s="23"/>
      <c r="AKD92" s="23"/>
      <c r="AKE92" s="23"/>
      <c r="AKF92" s="23"/>
      <c r="AKG92" s="23"/>
      <c r="AKH92" s="23"/>
      <c r="AKI92" s="23"/>
      <c r="AKJ92" s="23"/>
      <c r="AKK92" s="23"/>
      <c r="AKL92" s="23"/>
      <c r="AKM92" s="23"/>
      <c r="AKN92" s="23"/>
      <c r="AKO92" s="23"/>
      <c r="AKP92" s="23"/>
      <c r="AKQ92" s="23"/>
      <c r="AKR92" s="23"/>
      <c r="AKS92" s="23"/>
      <c r="AKT92" s="23"/>
      <c r="AKU92" s="23"/>
      <c r="AKV92" s="23"/>
      <c r="AKW92" s="23"/>
      <c r="AKX92" s="23"/>
      <c r="AKY92" s="23"/>
      <c r="AKZ92" s="23"/>
      <c r="ALA92" s="23"/>
      <c r="ALB92" s="23"/>
      <c r="ALC92" s="23"/>
      <c r="ALD92" s="23"/>
      <c r="ALE92" s="23"/>
      <c r="ALF92" s="23"/>
      <c r="ALG92" s="23"/>
      <c r="ALH92" s="23"/>
      <c r="ALI92" s="23"/>
      <c r="ALJ92" s="23"/>
      <c r="ALK92" s="23"/>
      <c r="ALL92" s="23"/>
      <c r="ALM92" s="23"/>
      <c r="ALN92" s="23"/>
      <c r="ALO92" s="23"/>
      <c r="ALP92" s="23"/>
      <c r="ALQ92" s="23"/>
      <c r="ALR92" s="23"/>
      <c r="ALS92" s="23"/>
      <c r="ALT92" s="23"/>
      <c r="ALU92" s="23"/>
      <c r="ALV92" s="23"/>
      <c r="ALW92" s="23"/>
      <c r="ALX92" s="23"/>
      <c r="ALY92" s="23"/>
      <c r="ALZ92" s="23"/>
      <c r="AMA92" s="23"/>
      <c r="AMB92" s="23"/>
      <c r="AMC92" s="23"/>
      <c r="AMD92" s="23"/>
      <c r="AME92" s="23"/>
      <c r="AMF92" s="23"/>
      <c r="AMG92" s="23"/>
      <c r="AMH92" s="23"/>
      <c r="AMI92" s="23"/>
      <c r="AMJ92" s="23"/>
      <c r="AMK92" s="23"/>
    </row>
    <row r="93" spans="1:1025">
      <c r="A93" s="346" t="s">
        <v>106</v>
      </c>
      <c r="B93" s="346"/>
      <c r="C93" s="346"/>
      <c r="D93" s="346"/>
      <c r="E93" s="346"/>
      <c r="F93" s="346"/>
      <c r="G93" s="51">
        <f>SUM(G82:G92)</f>
        <v>779.17000000000007</v>
      </c>
      <c r="H93" s="3"/>
    </row>
    <row r="94" spans="1:1025" ht="12.6" customHeight="1">
      <c r="A94" s="126" t="s">
        <v>90</v>
      </c>
      <c r="B94" s="347" t="s">
        <v>57</v>
      </c>
      <c r="C94" s="347"/>
      <c r="D94" s="347"/>
      <c r="E94" s="347"/>
      <c r="F94" s="347"/>
      <c r="G94" s="347"/>
      <c r="H94" s="28"/>
    </row>
    <row r="95" spans="1:1025" ht="12.6" customHeight="1">
      <c r="A95" s="126" t="s">
        <v>93</v>
      </c>
      <c r="B95" s="347" t="s">
        <v>109</v>
      </c>
      <c r="C95" s="347"/>
      <c r="D95" s="347"/>
      <c r="E95" s="347"/>
      <c r="F95" s="347"/>
      <c r="G95" s="347"/>
      <c r="H95" s="28"/>
    </row>
    <row r="96" spans="1:1025" ht="12.6" customHeight="1">
      <c r="A96" s="213"/>
      <c r="B96" s="214"/>
      <c r="C96" s="214"/>
      <c r="D96" s="214"/>
      <c r="E96" s="214"/>
      <c r="F96" s="214"/>
      <c r="G96" s="214"/>
      <c r="H96" s="28"/>
    </row>
    <row r="97" spans="1:1025">
      <c r="A97" s="215"/>
      <c r="B97" s="216"/>
      <c r="C97" s="216"/>
      <c r="D97" s="217"/>
      <c r="E97" s="171"/>
      <c r="F97" s="171"/>
      <c r="G97" s="171"/>
      <c r="H97" s="3"/>
    </row>
    <row r="98" spans="1:1025" ht="18.75" customHeight="1">
      <c r="A98" s="380" t="s">
        <v>110</v>
      </c>
      <c r="B98" s="380"/>
      <c r="C98" s="380"/>
      <c r="D98" s="380"/>
      <c r="E98" s="380"/>
      <c r="F98" s="380"/>
      <c r="G98" s="380"/>
      <c r="H98" s="3"/>
    </row>
    <row r="99" spans="1:1025" s="24" customFormat="1" ht="15" customHeight="1">
      <c r="A99" s="218" t="s">
        <v>111</v>
      </c>
      <c r="B99" s="350" t="s">
        <v>294</v>
      </c>
      <c r="C99" s="350"/>
      <c r="D99" s="350"/>
      <c r="E99" s="350"/>
      <c r="F99" s="350"/>
      <c r="G99" s="102" t="s">
        <v>18</v>
      </c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23"/>
      <c r="JI99" s="23"/>
      <c r="JJ99" s="23"/>
      <c r="JK99" s="23"/>
      <c r="JL99" s="23"/>
      <c r="JM99" s="23"/>
      <c r="JN99" s="23"/>
      <c r="JO99" s="23"/>
      <c r="JP99" s="23"/>
      <c r="JQ99" s="23"/>
      <c r="JR99" s="23"/>
      <c r="JS99" s="23"/>
      <c r="JT99" s="23"/>
      <c r="JU99" s="23"/>
      <c r="JV99" s="23"/>
      <c r="JW99" s="23"/>
      <c r="JX99" s="23"/>
      <c r="JY99" s="23"/>
      <c r="JZ99" s="23"/>
      <c r="KA99" s="23"/>
      <c r="KB99" s="23"/>
      <c r="KC99" s="23"/>
      <c r="KD99" s="23"/>
      <c r="KE99" s="23"/>
      <c r="KF99" s="23"/>
      <c r="KG99" s="23"/>
      <c r="KH99" s="23"/>
      <c r="KI99" s="23"/>
      <c r="KJ99" s="23"/>
      <c r="KK99" s="23"/>
      <c r="KL99" s="23"/>
      <c r="KM99" s="23"/>
      <c r="KN99" s="23"/>
      <c r="KO99" s="23"/>
      <c r="KP99" s="23"/>
      <c r="KQ99" s="23"/>
      <c r="KR99" s="23"/>
      <c r="KS99" s="23"/>
      <c r="KT99" s="23"/>
      <c r="KU99" s="23"/>
      <c r="KV99" s="23"/>
      <c r="KW99" s="23"/>
      <c r="KX99" s="23"/>
      <c r="KY99" s="23"/>
      <c r="KZ99" s="23"/>
      <c r="LA99" s="23"/>
      <c r="LB99" s="23"/>
      <c r="LC99" s="23"/>
      <c r="LD99" s="23"/>
      <c r="LE99" s="23"/>
      <c r="LF99" s="23"/>
      <c r="LG99" s="23"/>
      <c r="LH99" s="23"/>
      <c r="LI99" s="23"/>
      <c r="LJ99" s="23"/>
      <c r="LK99" s="23"/>
      <c r="LL99" s="23"/>
      <c r="LM99" s="23"/>
      <c r="LN99" s="23"/>
      <c r="LO99" s="23"/>
      <c r="LP99" s="23"/>
      <c r="LQ99" s="23"/>
      <c r="LR99" s="23"/>
      <c r="LS99" s="23"/>
      <c r="LT99" s="23"/>
      <c r="LU99" s="23"/>
      <c r="LV99" s="23"/>
      <c r="LW99" s="23"/>
      <c r="LX99" s="23"/>
      <c r="LY99" s="23"/>
      <c r="LZ99" s="23"/>
      <c r="MA99" s="23"/>
      <c r="MB99" s="23"/>
      <c r="MC99" s="23"/>
      <c r="MD99" s="23"/>
      <c r="ME99" s="23"/>
      <c r="MF99" s="23"/>
      <c r="MG99" s="23"/>
      <c r="MH99" s="23"/>
      <c r="MI99" s="23"/>
      <c r="MJ99" s="23"/>
      <c r="MK99" s="23"/>
      <c r="ML99" s="23"/>
      <c r="MM99" s="23"/>
      <c r="MN99" s="23"/>
      <c r="MO99" s="23"/>
      <c r="MP99" s="23"/>
      <c r="MQ99" s="23"/>
      <c r="MR99" s="23"/>
      <c r="MS99" s="23"/>
      <c r="MT99" s="23"/>
      <c r="MU99" s="23"/>
      <c r="MV99" s="23"/>
      <c r="MW99" s="23"/>
      <c r="MX99" s="23"/>
      <c r="MY99" s="23"/>
      <c r="MZ99" s="23"/>
      <c r="NA99" s="23"/>
      <c r="NB99" s="23"/>
      <c r="NC99" s="23"/>
      <c r="ND99" s="23"/>
      <c r="NE99" s="23"/>
      <c r="NF99" s="23"/>
      <c r="NG99" s="23"/>
      <c r="NH99" s="23"/>
      <c r="NI99" s="23"/>
      <c r="NJ99" s="23"/>
      <c r="NK99" s="23"/>
      <c r="NL99" s="23"/>
      <c r="NM99" s="23"/>
      <c r="NN99" s="23"/>
      <c r="NO99" s="23"/>
      <c r="NP99" s="23"/>
      <c r="NQ99" s="23"/>
      <c r="NR99" s="23"/>
      <c r="NS99" s="23"/>
      <c r="NT99" s="23"/>
      <c r="NU99" s="23"/>
      <c r="NV99" s="23"/>
      <c r="NW99" s="23"/>
      <c r="NX99" s="23"/>
      <c r="NY99" s="23"/>
      <c r="NZ99" s="23"/>
      <c r="OA99" s="23"/>
      <c r="OB99" s="23"/>
      <c r="OC99" s="23"/>
      <c r="OD99" s="23"/>
      <c r="OE99" s="23"/>
      <c r="OF99" s="23"/>
      <c r="OG99" s="23"/>
      <c r="OH99" s="23"/>
      <c r="OI99" s="23"/>
      <c r="OJ99" s="23"/>
      <c r="OK99" s="23"/>
      <c r="OL99" s="23"/>
      <c r="OM99" s="23"/>
      <c r="ON99" s="23"/>
      <c r="OO99" s="23"/>
      <c r="OP99" s="23"/>
      <c r="OQ99" s="23"/>
      <c r="OR99" s="23"/>
      <c r="OS99" s="23"/>
      <c r="OT99" s="23"/>
      <c r="OU99" s="23"/>
      <c r="OV99" s="23"/>
      <c r="OW99" s="23"/>
      <c r="OX99" s="23"/>
      <c r="OY99" s="23"/>
      <c r="OZ99" s="23"/>
      <c r="PA99" s="23"/>
      <c r="PB99" s="23"/>
      <c r="PC99" s="23"/>
      <c r="PD99" s="23"/>
      <c r="PE99" s="23"/>
      <c r="PF99" s="23"/>
      <c r="PG99" s="23"/>
      <c r="PH99" s="23"/>
      <c r="PI99" s="23"/>
      <c r="PJ99" s="23"/>
      <c r="PK99" s="23"/>
      <c r="PL99" s="23"/>
      <c r="PM99" s="23"/>
      <c r="PN99" s="23"/>
      <c r="PO99" s="23"/>
      <c r="PP99" s="23"/>
      <c r="PQ99" s="23"/>
      <c r="PR99" s="23"/>
      <c r="PS99" s="23"/>
      <c r="PT99" s="23"/>
      <c r="PU99" s="23"/>
      <c r="PV99" s="23"/>
      <c r="PW99" s="23"/>
      <c r="PX99" s="23"/>
      <c r="PY99" s="23"/>
      <c r="PZ99" s="23"/>
      <c r="QA99" s="23"/>
      <c r="QB99" s="23"/>
      <c r="QC99" s="23"/>
      <c r="QD99" s="23"/>
      <c r="QE99" s="23"/>
      <c r="QF99" s="23"/>
      <c r="QG99" s="23"/>
      <c r="QH99" s="23"/>
      <c r="QI99" s="23"/>
      <c r="QJ99" s="23"/>
      <c r="QK99" s="23"/>
      <c r="QL99" s="23"/>
      <c r="QM99" s="23"/>
      <c r="QN99" s="23"/>
      <c r="QO99" s="23"/>
      <c r="QP99" s="23"/>
      <c r="QQ99" s="23"/>
      <c r="QR99" s="23"/>
      <c r="QS99" s="23"/>
      <c r="QT99" s="23"/>
      <c r="QU99" s="23"/>
      <c r="QV99" s="23"/>
      <c r="QW99" s="23"/>
      <c r="QX99" s="23"/>
      <c r="QY99" s="23"/>
      <c r="QZ99" s="23"/>
      <c r="RA99" s="23"/>
      <c r="RB99" s="23"/>
      <c r="RC99" s="23"/>
      <c r="RD99" s="23"/>
      <c r="RE99" s="23"/>
      <c r="RF99" s="23"/>
      <c r="RG99" s="23"/>
      <c r="RH99" s="23"/>
      <c r="RI99" s="23"/>
      <c r="RJ99" s="23"/>
      <c r="RK99" s="23"/>
      <c r="RL99" s="23"/>
      <c r="RM99" s="23"/>
      <c r="RN99" s="23"/>
      <c r="RO99" s="23"/>
      <c r="RP99" s="23"/>
      <c r="RQ99" s="23"/>
      <c r="RR99" s="23"/>
      <c r="RS99" s="23"/>
      <c r="RT99" s="23"/>
      <c r="RU99" s="23"/>
      <c r="RV99" s="23"/>
      <c r="RW99" s="23"/>
      <c r="RX99" s="23"/>
      <c r="RY99" s="23"/>
      <c r="RZ99" s="23"/>
      <c r="SA99" s="23"/>
      <c r="SB99" s="23"/>
      <c r="SC99" s="23"/>
      <c r="SD99" s="23"/>
      <c r="SE99" s="23"/>
      <c r="SF99" s="23"/>
      <c r="SG99" s="23"/>
      <c r="SH99" s="23"/>
      <c r="SI99" s="23"/>
      <c r="SJ99" s="23"/>
      <c r="SK99" s="23"/>
      <c r="SL99" s="23"/>
      <c r="SM99" s="23"/>
      <c r="SN99" s="23"/>
      <c r="SO99" s="23"/>
      <c r="SP99" s="23"/>
      <c r="SQ99" s="23"/>
      <c r="SR99" s="23"/>
      <c r="SS99" s="23"/>
      <c r="ST99" s="23"/>
      <c r="SU99" s="23"/>
      <c r="SV99" s="23"/>
      <c r="SW99" s="23"/>
      <c r="SX99" s="23"/>
      <c r="SY99" s="23"/>
      <c r="SZ99" s="23"/>
      <c r="TA99" s="23"/>
      <c r="TB99" s="23"/>
      <c r="TC99" s="23"/>
      <c r="TD99" s="23"/>
      <c r="TE99" s="23"/>
      <c r="TF99" s="23"/>
      <c r="TG99" s="23"/>
      <c r="TH99" s="23"/>
      <c r="TI99" s="23"/>
      <c r="TJ99" s="23"/>
      <c r="TK99" s="23"/>
      <c r="TL99" s="23"/>
      <c r="TM99" s="23"/>
      <c r="TN99" s="23"/>
      <c r="TO99" s="23"/>
      <c r="TP99" s="23"/>
      <c r="TQ99" s="23"/>
      <c r="TR99" s="23"/>
      <c r="TS99" s="23"/>
      <c r="TT99" s="23"/>
      <c r="TU99" s="23"/>
      <c r="TV99" s="23"/>
      <c r="TW99" s="23"/>
      <c r="TX99" s="23"/>
      <c r="TY99" s="23"/>
      <c r="TZ99" s="23"/>
      <c r="UA99" s="23"/>
      <c r="UB99" s="23"/>
      <c r="UC99" s="23"/>
      <c r="UD99" s="23"/>
      <c r="UE99" s="23"/>
      <c r="UF99" s="23"/>
      <c r="UG99" s="23"/>
      <c r="UH99" s="23"/>
      <c r="UI99" s="23"/>
      <c r="UJ99" s="23"/>
      <c r="UK99" s="23"/>
      <c r="UL99" s="23"/>
      <c r="UM99" s="23"/>
      <c r="UN99" s="23"/>
      <c r="UO99" s="23"/>
      <c r="UP99" s="23"/>
      <c r="UQ99" s="23"/>
      <c r="UR99" s="23"/>
      <c r="US99" s="23"/>
      <c r="UT99" s="23"/>
      <c r="UU99" s="23"/>
      <c r="UV99" s="23"/>
      <c r="UW99" s="23"/>
      <c r="UX99" s="23"/>
      <c r="UY99" s="23"/>
      <c r="UZ99" s="23"/>
      <c r="VA99" s="23"/>
      <c r="VB99" s="23"/>
      <c r="VC99" s="23"/>
      <c r="VD99" s="23"/>
      <c r="VE99" s="23"/>
      <c r="VF99" s="23"/>
      <c r="VG99" s="23"/>
      <c r="VH99" s="23"/>
      <c r="VI99" s="23"/>
      <c r="VJ99" s="23"/>
      <c r="VK99" s="23"/>
      <c r="VL99" s="23"/>
      <c r="VM99" s="23"/>
      <c r="VN99" s="23"/>
      <c r="VO99" s="23"/>
      <c r="VP99" s="23"/>
      <c r="VQ99" s="23"/>
      <c r="VR99" s="23"/>
      <c r="VS99" s="23"/>
      <c r="VT99" s="23"/>
      <c r="VU99" s="23"/>
      <c r="VV99" s="23"/>
      <c r="VW99" s="23"/>
      <c r="VX99" s="23"/>
      <c r="VY99" s="23"/>
      <c r="VZ99" s="23"/>
      <c r="WA99" s="23"/>
      <c r="WB99" s="23"/>
      <c r="WC99" s="23"/>
      <c r="WD99" s="23"/>
      <c r="WE99" s="23"/>
      <c r="WF99" s="23"/>
      <c r="WG99" s="23"/>
      <c r="WH99" s="23"/>
      <c r="WI99" s="23"/>
      <c r="WJ99" s="23"/>
      <c r="WK99" s="23"/>
      <c r="WL99" s="23"/>
      <c r="WM99" s="23"/>
      <c r="WN99" s="23"/>
      <c r="WO99" s="23"/>
      <c r="WP99" s="23"/>
      <c r="WQ99" s="23"/>
      <c r="WR99" s="23"/>
      <c r="WS99" s="23"/>
      <c r="WT99" s="23"/>
      <c r="WU99" s="23"/>
      <c r="WV99" s="23"/>
      <c r="WW99" s="23"/>
      <c r="WX99" s="23"/>
      <c r="WY99" s="23"/>
      <c r="WZ99" s="23"/>
      <c r="XA99" s="23"/>
      <c r="XB99" s="23"/>
      <c r="XC99" s="23"/>
      <c r="XD99" s="23"/>
      <c r="XE99" s="23"/>
      <c r="XF99" s="23"/>
      <c r="XG99" s="23"/>
      <c r="XH99" s="23"/>
      <c r="XI99" s="23"/>
      <c r="XJ99" s="23"/>
      <c r="XK99" s="23"/>
      <c r="XL99" s="23"/>
      <c r="XM99" s="23"/>
      <c r="XN99" s="23"/>
      <c r="XO99" s="23"/>
      <c r="XP99" s="23"/>
      <c r="XQ99" s="23"/>
      <c r="XR99" s="23"/>
      <c r="XS99" s="23"/>
      <c r="XT99" s="23"/>
      <c r="XU99" s="23"/>
      <c r="XV99" s="23"/>
      <c r="XW99" s="23"/>
      <c r="XX99" s="23"/>
      <c r="XY99" s="23"/>
      <c r="XZ99" s="23"/>
      <c r="YA99" s="23"/>
      <c r="YB99" s="23"/>
      <c r="YC99" s="23"/>
      <c r="YD99" s="23"/>
      <c r="YE99" s="23"/>
      <c r="YF99" s="23"/>
      <c r="YG99" s="23"/>
      <c r="YH99" s="23"/>
      <c r="YI99" s="23"/>
      <c r="YJ99" s="23"/>
      <c r="YK99" s="23"/>
      <c r="YL99" s="23"/>
      <c r="YM99" s="23"/>
      <c r="YN99" s="23"/>
      <c r="YO99" s="23"/>
      <c r="YP99" s="23"/>
      <c r="YQ99" s="23"/>
      <c r="YR99" s="23"/>
      <c r="YS99" s="23"/>
      <c r="YT99" s="23"/>
      <c r="YU99" s="23"/>
      <c r="YV99" s="23"/>
      <c r="YW99" s="23"/>
      <c r="YX99" s="23"/>
      <c r="YY99" s="23"/>
      <c r="YZ99" s="23"/>
      <c r="ZA99" s="23"/>
      <c r="ZB99" s="23"/>
      <c r="ZC99" s="23"/>
      <c r="ZD99" s="23"/>
      <c r="ZE99" s="23"/>
      <c r="ZF99" s="23"/>
      <c r="ZG99" s="23"/>
      <c r="ZH99" s="23"/>
      <c r="ZI99" s="23"/>
      <c r="ZJ99" s="23"/>
      <c r="ZK99" s="23"/>
      <c r="ZL99" s="23"/>
      <c r="ZM99" s="23"/>
      <c r="ZN99" s="23"/>
      <c r="ZO99" s="23"/>
      <c r="ZP99" s="23"/>
      <c r="ZQ99" s="23"/>
      <c r="ZR99" s="23"/>
      <c r="ZS99" s="23"/>
      <c r="ZT99" s="23"/>
      <c r="ZU99" s="23"/>
      <c r="ZV99" s="23"/>
      <c r="ZW99" s="23"/>
      <c r="ZX99" s="23"/>
      <c r="ZY99" s="23"/>
      <c r="ZZ99" s="23"/>
      <c r="AAA99" s="23"/>
      <c r="AAB99" s="23"/>
      <c r="AAC99" s="23"/>
      <c r="AAD99" s="23"/>
      <c r="AAE99" s="23"/>
      <c r="AAF99" s="23"/>
      <c r="AAG99" s="23"/>
      <c r="AAH99" s="23"/>
      <c r="AAI99" s="23"/>
      <c r="AAJ99" s="23"/>
      <c r="AAK99" s="23"/>
      <c r="AAL99" s="23"/>
      <c r="AAM99" s="23"/>
      <c r="AAN99" s="23"/>
      <c r="AAO99" s="23"/>
      <c r="AAP99" s="23"/>
      <c r="AAQ99" s="23"/>
      <c r="AAR99" s="23"/>
      <c r="AAS99" s="23"/>
      <c r="AAT99" s="23"/>
      <c r="AAU99" s="23"/>
      <c r="AAV99" s="23"/>
      <c r="AAW99" s="23"/>
      <c r="AAX99" s="23"/>
      <c r="AAY99" s="23"/>
      <c r="AAZ99" s="23"/>
      <c r="ABA99" s="23"/>
      <c r="ABB99" s="23"/>
      <c r="ABC99" s="23"/>
      <c r="ABD99" s="23"/>
      <c r="ABE99" s="23"/>
      <c r="ABF99" s="23"/>
      <c r="ABG99" s="23"/>
      <c r="ABH99" s="23"/>
      <c r="ABI99" s="23"/>
      <c r="ABJ99" s="23"/>
      <c r="ABK99" s="23"/>
      <c r="ABL99" s="23"/>
      <c r="ABM99" s="23"/>
      <c r="ABN99" s="23"/>
      <c r="ABO99" s="23"/>
      <c r="ABP99" s="23"/>
      <c r="ABQ99" s="23"/>
      <c r="ABR99" s="23"/>
      <c r="ABS99" s="23"/>
      <c r="ABT99" s="23"/>
      <c r="ABU99" s="23"/>
      <c r="ABV99" s="23"/>
      <c r="ABW99" s="23"/>
      <c r="ABX99" s="23"/>
      <c r="ABY99" s="23"/>
      <c r="ABZ99" s="23"/>
      <c r="ACA99" s="23"/>
      <c r="ACB99" s="23"/>
      <c r="ACC99" s="23"/>
      <c r="ACD99" s="23"/>
      <c r="ACE99" s="23"/>
      <c r="ACF99" s="23"/>
      <c r="ACG99" s="23"/>
      <c r="ACH99" s="23"/>
      <c r="ACI99" s="23"/>
      <c r="ACJ99" s="23"/>
      <c r="ACK99" s="23"/>
      <c r="ACL99" s="23"/>
      <c r="ACM99" s="23"/>
      <c r="ACN99" s="23"/>
      <c r="ACO99" s="23"/>
      <c r="ACP99" s="23"/>
      <c r="ACQ99" s="23"/>
      <c r="ACR99" s="23"/>
      <c r="ACS99" s="23"/>
      <c r="ACT99" s="23"/>
      <c r="ACU99" s="23"/>
      <c r="ACV99" s="23"/>
      <c r="ACW99" s="23"/>
      <c r="ACX99" s="23"/>
      <c r="ACY99" s="23"/>
      <c r="ACZ99" s="23"/>
      <c r="ADA99" s="23"/>
      <c r="ADB99" s="23"/>
      <c r="ADC99" s="23"/>
      <c r="ADD99" s="23"/>
      <c r="ADE99" s="23"/>
      <c r="ADF99" s="23"/>
      <c r="ADG99" s="23"/>
      <c r="ADH99" s="23"/>
      <c r="ADI99" s="23"/>
      <c r="ADJ99" s="23"/>
      <c r="ADK99" s="23"/>
      <c r="ADL99" s="23"/>
      <c r="ADM99" s="23"/>
      <c r="ADN99" s="23"/>
      <c r="ADO99" s="23"/>
      <c r="ADP99" s="23"/>
      <c r="ADQ99" s="23"/>
      <c r="ADR99" s="23"/>
      <c r="ADS99" s="23"/>
      <c r="ADT99" s="23"/>
      <c r="ADU99" s="23"/>
      <c r="ADV99" s="23"/>
      <c r="ADW99" s="23"/>
      <c r="ADX99" s="23"/>
      <c r="ADY99" s="23"/>
      <c r="ADZ99" s="23"/>
      <c r="AEA99" s="23"/>
      <c r="AEB99" s="23"/>
      <c r="AEC99" s="23"/>
      <c r="AED99" s="23"/>
      <c r="AEE99" s="23"/>
      <c r="AEF99" s="23"/>
      <c r="AEG99" s="23"/>
      <c r="AEH99" s="23"/>
      <c r="AEI99" s="23"/>
      <c r="AEJ99" s="23"/>
      <c r="AEK99" s="23"/>
      <c r="AEL99" s="23"/>
      <c r="AEM99" s="23"/>
      <c r="AEN99" s="23"/>
      <c r="AEO99" s="23"/>
      <c r="AEP99" s="23"/>
      <c r="AEQ99" s="23"/>
      <c r="AER99" s="23"/>
      <c r="AES99" s="23"/>
      <c r="AET99" s="23"/>
      <c r="AEU99" s="23"/>
      <c r="AEV99" s="23"/>
      <c r="AEW99" s="23"/>
      <c r="AEX99" s="23"/>
      <c r="AEY99" s="23"/>
      <c r="AEZ99" s="23"/>
      <c r="AFA99" s="23"/>
      <c r="AFB99" s="23"/>
      <c r="AFC99" s="23"/>
      <c r="AFD99" s="23"/>
      <c r="AFE99" s="23"/>
      <c r="AFF99" s="23"/>
      <c r="AFG99" s="23"/>
      <c r="AFH99" s="23"/>
      <c r="AFI99" s="23"/>
      <c r="AFJ99" s="23"/>
      <c r="AFK99" s="23"/>
      <c r="AFL99" s="23"/>
      <c r="AFM99" s="23"/>
      <c r="AFN99" s="23"/>
      <c r="AFO99" s="23"/>
      <c r="AFP99" s="23"/>
      <c r="AFQ99" s="23"/>
      <c r="AFR99" s="23"/>
      <c r="AFS99" s="23"/>
      <c r="AFT99" s="23"/>
      <c r="AFU99" s="23"/>
      <c r="AFV99" s="23"/>
      <c r="AFW99" s="23"/>
      <c r="AFX99" s="23"/>
      <c r="AFY99" s="23"/>
      <c r="AFZ99" s="23"/>
      <c r="AGA99" s="23"/>
      <c r="AGB99" s="23"/>
      <c r="AGC99" s="23"/>
      <c r="AGD99" s="23"/>
      <c r="AGE99" s="23"/>
      <c r="AGF99" s="23"/>
      <c r="AGG99" s="23"/>
      <c r="AGH99" s="23"/>
      <c r="AGI99" s="23"/>
      <c r="AGJ99" s="23"/>
      <c r="AGK99" s="23"/>
      <c r="AGL99" s="23"/>
      <c r="AGM99" s="23"/>
      <c r="AGN99" s="23"/>
      <c r="AGO99" s="23"/>
      <c r="AGP99" s="23"/>
      <c r="AGQ99" s="23"/>
      <c r="AGR99" s="23"/>
      <c r="AGS99" s="23"/>
      <c r="AGT99" s="23"/>
      <c r="AGU99" s="23"/>
      <c r="AGV99" s="23"/>
      <c r="AGW99" s="23"/>
      <c r="AGX99" s="23"/>
      <c r="AGY99" s="23"/>
      <c r="AGZ99" s="23"/>
      <c r="AHA99" s="23"/>
      <c r="AHB99" s="23"/>
      <c r="AHC99" s="23"/>
      <c r="AHD99" s="23"/>
      <c r="AHE99" s="23"/>
      <c r="AHF99" s="23"/>
      <c r="AHG99" s="23"/>
      <c r="AHH99" s="23"/>
      <c r="AHI99" s="23"/>
      <c r="AHJ99" s="23"/>
      <c r="AHK99" s="23"/>
      <c r="AHL99" s="23"/>
      <c r="AHM99" s="23"/>
      <c r="AHN99" s="23"/>
      <c r="AHO99" s="23"/>
      <c r="AHP99" s="23"/>
      <c r="AHQ99" s="23"/>
      <c r="AHR99" s="23"/>
      <c r="AHS99" s="23"/>
      <c r="AHT99" s="23"/>
      <c r="AHU99" s="23"/>
      <c r="AHV99" s="23"/>
      <c r="AHW99" s="23"/>
      <c r="AHX99" s="23"/>
      <c r="AHY99" s="23"/>
      <c r="AHZ99" s="23"/>
      <c r="AIA99" s="23"/>
      <c r="AIB99" s="23"/>
      <c r="AIC99" s="23"/>
      <c r="AID99" s="23"/>
      <c r="AIE99" s="23"/>
      <c r="AIF99" s="23"/>
      <c r="AIG99" s="23"/>
      <c r="AIH99" s="23"/>
      <c r="AII99" s="23"/>
      <c r="AIJ99" s="23"/>
      <c r="AIK99" s="23"/>
      <c r="AIL99" s="23"/>
      <c r="AIM99" s="23"/>
      <c r="AIN99" s="23"/>
      <c r="AIO99" s="23"/>
      <c r="AIP99" s="23"/>
      <c r="AIQ99" s="23"/>
      <c r="AIR99" s="23"/>
      <c r="AIS99" s="23"/>
      <c r="AIT99" s="23"/>
      <c r="AIU99" s="23"/>
      <c r="AIV99" s="23"/>
      <c r="AIW99" s="23"/>
      <c r="AIX99" s="23"/>
      <c r="AIY99" s="23"/>
      <c r="AIZ99" s="23"/>
      <c r="AJA99" s="23"/>
      <c r="AJB99" s="23"/>
      <c r="AJC99" s="23"/>
      <c r="AJD99" s="23"/>
      <c r="AJE99" s="23"/>
      <c r="AJF99" s="23"/>
      <c r="AJG99" s="23"/>
      <c r="AJH99" s="23"/>
      <c r="AJI99" s="23"/>
      <c r="AJJ99" s="23"/>
      <c r="AJK99" s="23"/>
      <c r="AJL99" s="23"/>
      <c r="AJM99" s="23"/>
      <c r="AJN99" s="23"/>
      <c r="AJO99" s="23"/>
      <c r="AJP99" s="23"/>
      <c r="AJQ99" s="23"/>
      <c r="AJR99" s="23"/>
      <c r="AJS99" s="23"/>
      <c r="AJT99" s="23"/>
      <c r="AJU99" s="23"/>
      <c r="AJV99" s="23"/>
      <c r="AJW99" s="23"/>
      <c r="AJX99" s="23"/>
      <c r="AJY99" s="23"/>
      <c r="AJZ99" s="23"/>
      <c r="AKA99" s="23"/>
      <c r="AKB99" s="23"/>
      <c r="AKC99" s="23"/>
      <c r="AKD99" s="23"/>
      <c r="AKE99" s="23"/>
      <c r="AKF99" s="23"/>
      <c r="AKG99" s="23"/>
      <c r="AKH99" s="23"/>
      <c r="AKI99" s="23"/>
      <c r="AKJ99" s="23"/>
      <c r="AKK99" s="23"/>
      <c r="AKL99" s="23"/>
      <c r="AKM99" s="23"/>
      <c r="AKN99" s="23"/>
      <c r="AKO99" s="23"/>
      <c r="AKP99" s="23"/>
      <c r="AKQ99" s="23"/>
      <c r="AKR99" s="23"/>
      <c r="AKS99" s="23"/>
      <c r="AKT99" s="23"/>
      <c r="AKU99" s="23"/>
      <c r="AKV99" s="23"/>
      <c r="AKW99" s="23"/>
      <c r="AKX99" s="23"/>
      <c r="AKY99" s="23"/>
      <c r="AKZ99" s="23"/>
      <c r="ALA99" s="23"/>
      <c r="ALB99" s="23"/>
      <c r="ALC99" s="23"/>
      <c r="ALD99" s="23"/>
      <c r="ALE99" s="23"/>
      <c r="ALF99" s="23"/>
      <c r="ALG99" s="23"/>
      <c r="ALH99" s="23"/>
      <c r="ALI99" s="23"/>
      <c r="ALJ99" s="23"/>
      <c r="ALK99" s="23"/>
      <c r="ALL99" s="23"/>
      <c r="ALM99" s="23"/>
      <c r="ALN99" s="23"/>
      <c r="ALO99" s="23"/>
      <c r="ALP99" s="23"/>
      <c r="ALQ99" s="23"/>
      <c r="ALR99" s="23"/>
      <c r="ALS99" s="23"/>
      <c r="ALT99" s="23"/>
      <c r="ALU99" s="23"/>
      <c r="ALV99" s="23"/>
      <c r="ALW99" s="23"/>
      <c r="ALX99" s="23"/>
      <c r="ALY99" s="23"/>
      <c r="ALZ99" s="23"/>
      <c r="AMA99" s="23"/>
      <c r="AMB99" s="23"/>
      <c r="AMC99" s="23"/>
      <c r="AMD99" s="23"/>
      <c r="AME99" s="23"/>
      <c r="AMF99" s="23"/>
      <c r="AMG99" s="23"/>
      <c r="AMH99" s="23"/>
      <c r="AMI99" s="23"/>
      <c r="AMJ99" s="23"/>
      <c r="AMK99" s="23"/>
    </row>
    <row r="100" spans="1:1025" s="24" customFormat="1">
      <c r="A100" s="49" t="s">
        <v>37</v>
      </c>
      <c r="B100" s="381" t="s">
        <v>362</v>
      </c>
      <c r="C100" s="381"/>
      <c r="D100" s="381"/>
      <c r="E100" s="381"/>
      <c r="F100" s="381"/>
      <c r="G100" s="108">
        <f>G61</f>
        <v>360.57</v>
      </c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  <c r="HE100" s="23"/>
      <c r="HF100" s="23"/>
      <c r="HG100" s="23"/>
      <c r="HH100" s="23"/>
      <c r="HI100" s="23"/>
      <c r="HJ100" s="23"/>
      <c r="HK100" s="23"/>
      <c r="HL100" s="23"/>
      <c r="HM100" s="23"/>
      <c r="HN100" s="23"/>
      <c r="HO100" s="23"/>
      <c r="HP100" s="23"/>
      <c r="HQ100" s="23"/>
      <c r="HR100" s="23"/>
      <c r="HS100" s="23"/>
      <c r="HT100" s="23"/>
      <c r="HU100" s="23"/>
      <c r="HV100" s="23"/>
      <c r="HW100" s="23"/>
      <c r="HX100" s="23"/>
      <c r="HY100" s="23"/>
      <c r="HZ100" s="23"/>
      <c r="IA100" s="23"/>
      <c r="IB100" s="23"/>
      <c r="IC100" s="23"/>
      <c r="ID100" s="23"/>
      <c r="IE100" s="23"/>
      <c r="IF100" s="23"/>
      <c r="IG100" s="23"/>
      <c r="IH100" s="23"/>
      <c r="II100" s="23"/>
      <c r="IJ100" s="23"/>
      <c r="IK100" s="23"/>
      <c r="IL100" s="23"/>
      <c r="IM100" s="23"/>
      <c r="IN100" s="23"/>
      <c r="IO100" s="23"/>
      <c r="IP100" s="23"/>
      <c r="IQ100" s="23"/>
      <c r="IR100" s="23"/>
      <c r="IS100" s="23"/>
      <c r="IT100" s="23"/>
      <c r="IU100" s="23"/>
      <c r="IV100" s="23"/>
      <c r="IW100" s="23"/>
      <c r="IX100" s="23"/>
      <c r="IY100" s="23"/>
      <c r="IZ100" s="23"/>
      <c r="JA100" s="23"/>
      <c r="JB100" s="23"/>
      <c r="JC100" s="23"/>
      <c r="JD100" s="23"/>
      <c r="JE100" s="23"/>
      <c r="JF100" s="23"/>
      <c r="JG100" s="23"/>
      <c r="JH100" s="23"/>
      <c r="JI100" s="23"/>
      <c r="JJ100" s="23"/>
      <c r="JK100" s="23"/>
      <c r="JL100" s="23"/>
      <c r="JM100" s="23"/>
      <c r="JN100" s="23"/>
      <c r="JO100" s="23"/>
      <c r="JP100" s="23"/>
      <c r="JQ100" s="23"/>
      <c r="JR100" s="23"/>
      <c r="JS100" s="23"/>
      <c r="JT100" s="23"/>
      <c r="JU100" s="23"/>
      <c r="JV100" s="23"/>
      <c r="JW100" s="23"/>
      <c r="JX100" s="23"/>
      <c r="JY100" s="23"/>
      <c r="JZ100" s="23"/>
      <c r="KA100" s="23"/>
      <c r="KB100" s="23"/>
      <c r="KC100" s="23"/>
      <c r="KD100" s="23"/>
      <c r="KE100" s="23"/>
      <c r="KF100" s="23"/>
      <c r="KG100" s="23"/>
      <c r="KH100" s="23"/>
      <c r="KI100" s="23"/>
      <c r="KJ100" s="23"/>
      <c r="KK100" s="23"/>
      <c r="KL100" s="23"/>
      <c r="KM100" s="23"/>
      <c r="KN100" s="23"/>
      <c r="KO100" s="23"/>
      <c r="KP100" s="23"/>
      <c r="KQ100" s="23"/>
      <c r="KR100" s="23"/>
      <c r="KS100" s="23"/>
      <c r="KT100" s="23"/>
      <c r="KU100" s="23"/>
      <c r="KV100" s="23"/>
      <c r="KW100" s="23"/>
      <c r="KX100" s="23"/>
      <c r="KY100" s="23"/>
      <c r="KZ100" s="23"/>
      <c r="LA100" s="23"/>
      <c r="LB100" s="23"/>
      <c r="LC100" s="23"/>
      <c r="LD100" s="23"/>
      <c r="LE100" s="23"/>
      <c r="LF100" s="23"/>
      <c r="LG100" s="23"/>
      <c r="LH100" s="23"/>
      <c r="LI100" s="23"/>
      <c r="LJ100" s="23"/>
      <c r="LK100" s="23"/>
      <c r="LL100" s="23"/>
      <c r="LM100" s="23"/>
      <c r="LN100" s="23"/>
      <c r="LO100" s="23"/>
      <c r="LP100" s="23"/>
      <c r="LQ100" s="23"/>
      <c r="LR100" s="23"/>
      <c r="LS100" s="23"/>
      <c r="LT100" s="23"/>
      <c r="LU100" s="23"/>
      <c r="LV100" s="23"/>
      <c r="LW100" s="23"/>
      <c r="LX100" s="23"/>
      <c r="LY100" s="23"/>
      <c r="LZ100" s="23"/>
      <c r="MA100" s="23"/>
      <c r="MB100" s="23"/>
      <c r="MC100" s="23"/>
      <c r="MD100" s="23"/>
      <c r="ME100" s="23"/>
      <c r="MF100" s="23"/>
      <c r="MG100" s="23"/>
      <c r="MH100" s="23"/>
      <c r="MI100" s="23"/>
      <c r="MJ100" s="23"/>
      <c r="MK100" s="23"/>
      <c r="ML100" s="23"/>
      <c r="MM100" s="23"/>
      <c r="MN100" s="23"/>
      <c r="MO100" s="23"/>
      <c r="MP100" s="23"/>
      <c r="MQ100" s="23"/>
      <c r="MR100" s="23"/>
      <c r="MS100" s="23"/>
      <c r="MT100" s="23"/>
      <c r="MU100" s="23"/>
      <c r="MV100" s="23"/>
      <c r="MW100" s="23"/>
      <c r="MX100" s="23"/>
      <c r="MY100" s="23"/>
      <c r="MZ100" s="23"/>
      <c r="NA100" s="23"/>
      <c r="NB100" s="23"/>
      <c r="NC100" s="23"/>
      <c r="ND100" s="23"/>
      <c r="NE100" s="23"/>
      <c r="NF100" s="23"/>
      <c r="NG100" s="23"/>
      <c r="NH100" s="23"/>
      <c r="NI100" s="23"/>
      <c r="NJ100" s="23"/>
      <c r="NK100" s="23"/>
      <c r="NL100" s="23"/>
      <c r="NM100" s="23"/>
      <c r="NN100" s="23"/>
      <c r="NO100" s="23"/>
      <c r="NP100" s="23"/>
      <c r="NQ100" s="23"/>
      <c r="NR100" s="23"/>
      <c r="NS100" s="23"/>
      <c r="NT100" s="23"/>
      <c r="NU100" s="23"/>
      <c r="NV100" s="23"/>
      <c r="NW100" s="23"/>
      <c r="NX100" s="23"/>
      <c r="NY100" s="23"/>
      <c r="NZ100" s="23"/>
      <c r="OA100" s="23"/>
      <c r="OB100" s="23"/>
      <c r="OC100" s="23"/>
      <c r="OD100" s="23"/>
      <c r="OE100" s="23"/>
      <c r="OF100" s="23"/>
      <c r="OG100" s="23"/>
      <c r="OH100" s="23"/>
      <c r="OI100" s="23"/>
      <c r="OJ100" s="23"/>
      <c r="OK100" s="23"/>
      <c r="OL100" s="23"/>
      <c r="OM100" s="23"/>
      <c r="ON100" s="23"/>
      <c r="OO100" s="23"/>
      <c r="OP100" s="23"/>
      <c r="OQ100" s="23"/>
      <c r="OR100" s="23"/>
      <c r="OS100" s="23"/>
      <c r="OT100" s="23"/>
      <c r="OU100" s="23"/>
      <c r="OV100" s="23"/>
      <c r="OW100" s="23"/>
      <c r="OX100" s="23"/>
      <c r="OY100" s="23"/>
      <c r="OZ100" s="23"/>
      <c r="PA100" s="23"/>
      <c r="PB100" s="23"/>
      <c r="PC100" s="23"/>
      <c r="PD100" s="23"/>
      <c r="PE100" s="23"/>
      <c r="PF100" s="23"/>
      <c r="PG100" s="23"/>
      <c r="PH100" s="23"/>
      <c r="PI100" s="23"/>
      <c r="PJ100" s="23"/>
      <c r="PK100" s="23"/>
      <c r="PL100" s="23"/>
      <c r="PM100" s="23"/>
      <c r="PN100" s="23"/>
      <c r="PO100" s="23"/>
      <c r="PP100" s="23"/>
      <c r="PQ100" s="23"/>
      <c r="PR100" s="23"/>
      <c r="PS100" s="23"/>
      <c r="PT100" s="23"/>
      <c r="PU100" s="23"/>
      <c r="PV100" s="23"/>
      <c r="PW100" s="23"/>
      <c r="PX100" s="23"/>
      <c r="PY100" s="23"/>
      <c r="PZ100" s="23"/>
      <c r="QA100" s="23"/>
      <c r="QB100" s="23"/>
      <c r="QC100" s="23"/>
      <c r="QD100" s="23"/>
      <c r="QE100" s="23"/>
      <c r="QF100" s="23"/>
      <c r="QG100" s="23"/>
      <c r="QH100" s="23"/>
      <c r="QI100" s="23"/>
      <c r="QJ100" s="23"/>
      <c r="QK100" s="23"/>
      <c r="QL100" s="23"/>
      <c r="QM100" s="23"/>
      <c r="QN100" s="23"/>
      <c r="QO100" s="23"/>
      <c r="QP100" s="23"/>
      <c r="QQ100" s="23"/>
      <c r="QR100" s="23"/>
      <c r="QS100" s="23"/>
      <c r="QT100" s="23"/>
      <c r="QU100" s="23"/>
      <c r="QV100" s="23"/>
      <c r="QW100" s="23"/>
      <c r="QX100" s="23"/>
      <c r="QY100" s="23"/>
      <c r="QZ100" s="23"/>
      <c r="RA100" s="23"/>
      <c r="RB100" s="23"/>
      <c r="RC100" s="23"/>
      <c r="RD100" s="23"/>
      <c r="RE100" s="23"/>
      <c r="RF100" s="23"/>
      <c r="RG100" s="23"/>
      <c r="RH100" s="23"/>
      <c r="RI100" s="23"/>
      <c r="RJ100" s="23"/>
      <c r="RK100" s="23"/>
      <c r="RL100" s="23"/>
      <c r="RM100" s="23"/>
      <c r="RN100" s="23"/>
      <c r="RO100" s="23"/>
      <c r="RP100" s="23"/>
      <c r="RQ100" s="23"/>
      <c r="RR100" s="23"/>
      <c r="RS100" s="23"/>
      <c r="RT100" s="23"/>
      <c r="RU100" s="23"/>
      <c r="RV100" s="23"/>
      <c r="RW100" s="23"/>
      <c r="RX100" s="23"/>
      <c r="RY100" s="23"/>
      <c r="RZ100" s="23"/>
      <c r="SA100" s="23"/>
      <c r="SB100" s="23"/>
      <c r="SC100" s="23"/>
      <c r="SD100" s="23"/>
      <c r="SE100" s="23"/>
      <c r="SF100" s="23"/>
      <c r="SG100" s="23"/>
      <c r="SH100" s="23"/>
      <c r="SI100" s="23"/>
      <c r="SJ100" s="23"/>
      <c r="SK100" s="23"/>
      <c r="SL100" s="23"/>
      <c r="SM100" s="23"/>
      <c r="SN100" s="23"/>
      <c r="SO100" s="23"/>
      <c r="SP100" s="23"/>
      <c r="SQ100" s="23"/>
      <c r="SR100" s="23"/>
      <c r="SS100" s="23"/>
      <c r="ST100" s="23"/>
      <c r="SU100" s="23"/>
      <c r="SV100" s="23"/>
      <c r="SW100" s="23"/>
      <c r="SX100" s="23"/>
      <c r="SY100" s="23"/>
      <c r="SZ100" s="23"/>
      <c r="TA100" s="23"/>
      <c r="TB100" s="23"/>
      <c r="TC100" s="23"/>
      <c r="TD100" s="23"/>
      <c r="TE100" s="23"/>
      <c r="TF100" s="23"/>
      <c r="TG100" s="23"/>
      <c r="TH100" s="23"/>
      <c r="TI100" s="23"/>
      <c r="TJ100" s="23"/>
      <c r="TK100" s="23"/>
      <c r="TL100" s="23"/>
      <c r="TM100" s="23"/>
      <c r="TN100" s="23"/>
      <c r="TO100" s="23"/>
      <c r="TP100" s="23"/>
      <c r="TQ100" s="23"/>
      <c r="TR100" s="23"/>
      <c r="TS100" s="23"/>
      <c r="TT100" s="23"/>
      <c r="TU100" s="23"/>
      <c r="TV100" s="23"/>
      <c r="TW100" s="23"/>
      <c r="TX100" s="23"/>
      <c r="TY100" s="23"/>
      <c r="TZ100" s="23"/>
      <c r="UA100" s="23"/>
      <c r="UB100" s="23"/>
      <c r="UC100" s="23"/>
      <c r="UD100" s="23"/>
      <c r="UE100" s="23"/>
      <c r="UF100" s="23"/>
      <c r="UG100" s="23"/>
      <c r="UH100" s="23"/>
      <c r="UI100" s="23"/>
      <c r="UJ100" s="23"/>
      <c r="UK100" s="23"/>
      <c r="UL100" s="23"/>
      <c r="UM100" s="23"/>
      <c r="UN100" s="23"/>
      <c r="UO100" s="23"/>
      <c r="UP100" s="23"/>
      <c r="UQ100" s="23"/>
      <c r="UR100" s="23"/>
      <c r="US100" s="23"/>
      <c r="UT100" s="23"/>
      <c r="UU100" s="23"/>
      <c r="UV100" s="23"/>
      <c r="UW100" s="23"/>
      <c r="UX100" s="23"/>
      <c r="UY100" s="23"/>
      <c r="UZ100" s="23"/>
      <c r="VA100" s="23"/>
      <c r="VB100" s="23"/>
      <c r="VC100" s="23"/>
      <c r="VD100" s="23"/>
      <c r="VE100" s="23"/>
      <c r="VF100" s="23"/>
      <c r="VG100" s="23"/>
      <c r="VH100" s="23"/>
      <c r="VI100" s="23"/>
      <c r="VJ100" s="23"/>
      <c r="VK100" s="23"/>
      <c r="VL100" s="23"/>
      <c r="VM100" s="23"/>
      <c r="VN100" s="23"/>
      <c r="VO100" s="23"/>
      <c r="VP100" s="23"/>
      <c r="VQ100" s="23"/>
      <c r="VR100" s="23"/>
      <c r="VS100" s="23"/>
      <c r="VT100" s="23"/>
      <c r="VU100" s="23"/>
      <c r="VV100" s="23"/>
      <c r="VW100" s="23"/>
      <c r="VX100" s="23"/>
      <c r="VY100" s="23"/>
      <c r="VZ100" s="23"/>
      <c r="WA100" s="23"/>
      <c r="WB100" s="23"/>
      <c r="WC100" s="23"/>
      <c r="WD100" s="23"/>
      <c r="WE100" s="23"/>
      <c r="WF100" s="23"/>
      <c r="WG100" s="23"/>
      <c r="WH100" s="23"/>
      <c r="WI100" s="23"/>
      <c r="WJ100" s="23"/>
      <c r="WK100" s="23"/>
      <c r="WL100" s="23"/>
      <c r="WM100" s="23"/>
      <c r="WN100" s="23"/>
      <c r="WO100" s="23"/>
      <c r="WP100" s="23"/>
      <c r="WQ100" s="23"/>
      <c r="WR100" s="23"/>
      <c r="WS100" s="23"/>
      <c r="WT100" s="23"/>
      <c r="WU100" s="23"/>
      <c r="WV100" s="23"/>
      <c r="WW100" s="23"/>
      <c r="WX100" s="23"/>
      <c r="WY100" s="23"/>
      <c r="WZ100" s="23"/>
      <c r="XA100" s="23"/>
      <c r="XB100" s="23"/>
      <c r="XC100" s="23"/>
      <c r="XD100" s="23"/>
      <c r="XE100" s="23"/>
      <c r="XF100" s="23"/>
      <c r="XG100" s="23"/>
      <c r="XH100" s="23"/>
      <c r="XI100" s="23"/>
      <c r="XJ100" s="23"/>
      <c r="XK100" s="23"/>
      <c r="XL100" s="23"/>
      <c r="XM100" s="23"/>
      <c r="XN100" s="23"/>
      <c r="XO100" s="23"/>
      <c r="XP100" s="23"/>
      <c r="XQ100" s="23"/>
      <c r="XR100" s="23"/>
      <c r="XS100" s="23"/>
      <c r="XT100" s="23"/>
      <c r="XU100" s="23"/>
      <c r="XV100" s="23"/>
      <c r="XW100" s="23"/>
      <c r="XX100" s="23"/>
      <c r="XY100" s="23"/>
      <c r="XZ100" s="23"/>
      <c r="YA100" s="23"/>
      <c r="YB100" s="23"/>
      <c r="YC100" s="23"/>
      <c r="YD100" s="23"/>
      <c r="YE100" s="23"/>
      <c r="YF100" s="23"/>
      <c r="YG100" s="23"/>
      <c r="YH100" s="23"/>
      <c r="YI100" s="23"/>
      <c r="YJ100" s="23"/>
      <c r="YK100" s="23"/>
      <c r="YL100" s="23"/>
      <c r="YM100" s="23"/>
      <c r="YN100" s="23"/>
      <c r="YO100" s="23"/>
      <c r="YP100" s="23"/>
      <c r="YQ100" s="23"/>
      <c r="YR100" s="23"/>
      <c r="YS100" s="23"/>
      <c r="YT100" s="23"/>
      <c r="YU100" s="23"/>
      <c r="YV100" s="23"/>
      <c r="YW100" s="23"/>
      <c r="YX100" s="23"/>
      <c r="YY100" s="23"/>
      <c r="YZ100" s="23"/>
      <c r="ZA100" s="23"/>
      <c r="ZB100" s="23"/>
      <c r="ZC100" s="23"/>
      <c r="ZD100" s="23"/>
      <c r="ZE100" s="23"/>
      <c r="ZF100" s="23"/>
      <c r="ZG100" s="23"/>
      <c r="ZH100" s="23"/>
      <c r="ZI100" s="23"/>
      <c r="ZJ100" s="23"/>
      <c r="ZK100" s="23"/>
      <c r="ZL100" s="23"/>
      <c r="ZM100" s="23"/>
      <c r="ZN100" s="23"/>
      <c r="ZO100" s="23"/>
      <c r="ZP100" s="23"/>
      <c r="ZQ100" s="23"/>
      <c r="ZR100" s="23"/>
      <c r="ZS100" s="23"/>
      <c r="ZT100" s="23"/>
      <c r="ZU100" s="23"/>
      <c r="ZV100" s="23"/>
      <c r="ZW100" s="23"/>
      <c r="ZX100" s="23"/>
      <c r="ZY100" s="23"/>
      <c r="ZZ100" s="23"/>
      <c r="AAA100" s="23"/>
      <c r="AAB100" s="23"/>
      <c r="AAC100" s="23"/>
      <c r="AAD100" s="23"/>
      <c r="AAE100" s="23"/>
      <c r="AAF100" s="23"/>
      <c r="AAG100" s="23"/>
      <c r="AAH100" s="23"/>
      <c r="AAI100" s="23"/>
      <c r="AAJ100" s="23"/>
      <c r="AAK100" s="23"/>
      <c r="AAL100" s="23"/>
      <c r="AAM100" s="23"/>
      <c r="AAN100" s="23"/>
      <c r="AAO100" s="23"/>
      <c r="AAP100" s="23"/>
      <c r="AAQ100" s="23"/>
      <c r="AAR100" s="23"/>
      <c r="AAS100" s="23"/>
      <c r="AAT100" s="23"/>
      <c r="AAU100" s="23"/>
      <c r="AAV100" s="23"/>
      <c r="AAW100" s="23"/>
      <c r="AAX100" s="23"/>
      <c r="AAY100" s="23"/>
      <c r="AAZ100" s="23"/>
      <c r="ABA100" s="23"/>
      <c r="ABB100" s="23"/>
      <c r="ABC100" s="23"/>
      <c r="ABD100" s="23"/>
      <c r="ABE100" s="23"/>
      <c r="ABF100" s="23"/>
      <c r="ABG100" s="23"/>
      <c r="ABH100" s="23"/>
      <c r="ABI100" s="23"/>
      <c r="ABJ100" s="23"/>
      <c r="ABK100" s="23"/>
      <c r="ABL100" s="23"/>
      <c r="ABM100" s="23"/>
      <c r="ABN100" s="23"/>
      <c r="ABO100" s="23"/>
      <c r="ABP100" s="23"/>
      <c r="ABQ100" s="23"/>
      <c r="ABR100" s="23"/>
      <c r="ABS100" s="23"/>
      <c r="ABT100" s="23"/>
      <c r="ABU100" s="23"/>
      <c r="ABV100" s="23"/>
      <c r="ABW100" s="23"/>
      <c r="ABX100" s="23"/>
      <c r="ABY100" s="23"/>
      <c r="ABZ100" s="23"/>
      <c r="ACA100" s="23"/>
      <c r="ACB100" s="23"/>
      <c r="ACC100" s="23"/>
      <c r="ACD100" s="23"/>
      <c r="ACE100" s="23"/>
      <c r="ACF100" s="23"/>
      <c r="ACG100" s="23"/>
      <c r="ACH100" s="23"/>
      <c r="ACI100" s="23"/>
      <c r="ACJ100" s="23"/>
      <c r="ACK100" s="23"/>
      <c r="ACL100" s="23"/>
      <c r="ACM100" s="23"/>
      <c r="ACN100" s="23"/>
      <c r="ACO100" s="23"/>
      <c r="ACP100" s="23"/>
      <c r="ACQ100" s="23"/>
      <c r="ACR100" s="23"/>
      <c r="ACS100" s="23"/>
      <c r="ACT100" s="23"/>
      <c r="ACU100" s="23"/>
      <c r="ACV100" s="23"/>
      <c r="ACW100" s="23"/>
      <c r="ACX100" s="23"/>
      <c r="ACY100" s="23"/>
      <c r="ACZ100" s="23"/>
      <c r="ADA100" s="23"/>
      <c r="ADB100" s="23"/>
      <c r="ADC100" s="23"/>
      <c r="ADD100" s="23"/>
      <c r="ADE100" s="23"/>
      <c r="ADF100" s="23"/>
      <c r="ADG100" s="23"/>
      <c r="ADH100" s="23"/>
      <c r="ADI100" s="23"/>
      <c r="ADJ100" s="23"/>
      <c r="ADK100" s="23"/>
      <c r="ADL100" s="23"/>
      <c r="ADM100" s="23"/>
      <c r="ADN100" s="23"/>
      <c r="ADO100" s="23"/>
      <c r="ADP100" s="23"/>
      <c r="ADQ100" s="23"/>
      <c r="ADR100" s="23"/>
      <c r="ADS100" s="23"/>
      <c r="ADT100" s="23"/>
      <c r="ADU100" s="23"/>
      <c r="ADV100" s="23"/>
      <c r="ADW100" s="23"/>
      <c r="ADX100" s="23"/>
      <c r="ADY100" s="23"/>
      <c r="ADZ100" s="23"/>
      <c r="AEA100" s="23"/>
      <c r="AEB100" s="23"/>
      <c r="AEC100" s="23"/>
      <c r="AED100" s="23"/>
      <c r="AEE100" s="23"/>
      <c r="AEF100" s="23"/>
      <c r="AEG100" s="23"/>
      <c r="AEH100" s="23"/>
      <c r="AEI100" s="23"/>
      <c r="AEJ100" s="23"/>
      <c r="AEK100" s="23"/>
      <c r="AEL100" s="23"/>
      <c r="AEM100" s="23"/>
      <c r="AEN100" s="23"/>
      <c r="AEO100" s="23"/>
      <c r="AEP100" s="23"/>
      <c r="AEQ100" s="23"/>
      <c r="AER100" s="23"/>
      <c r="AES100" s="23"/>
      <c r="AET100" s="23"/>
      <c r="AEU100" s="23"/>
      <c r="AEV100" s="23"/>
      <c r="AEW100" s="23"/>
      <c r="AEX100" s="23"/>
      <c r="AEY100" s="23"/>
      <c r="AEZ100" s="23"/>
      <c r="AFA100" s="23"/>
      <c r="AFB100" s="23"/>
      <c r="AFC100" s="23"/>
      <c r="AFD100" s="23"/>
      <c r="AFE100" s="23"/>
      <c r="AFF100" s="23"/>
      <c r="AFG100" s="23"/>
      <c r="AFH100" s="23"/>
      <c r="AFI100" s="23"/>
      <c r="AFJ100" s="23"/>
      <c r="AFK100" s="23"/>
      <c r="AFL100" s="23"/>
      <c r="AFM100" s="23"/>
      <c r="AFN100" s="23"/>
      <c r="AFO100" s="23"/>
      <c r="AFP100" s="23"/>
      <c r="AFQ100" s="23"/>
      <c r="AFR100" s="23"/>
      <c r="AFS100" s="23"/>
      <c r="AFT100" s="23"/>
      <c r="AFU100" s="23"/>
      <c r="AFV100" s="23"/>
      <c r="AFW100" s="23"/>
      <c r="AFX100" s="23"/>
      <c r="AFY100" s="23"/>
      <c r="AFZ100" s="23"/>
      <c r="AGA100" s="23"/>
      <c r="AGB100" s="23"/>
      <c r="AGC100" s="23"/>
      <c r="AGD100" s="23"/>
      <c r="AGE100" s="23"/>
      <c r="AGF100" s="23"/>
      <c r="AGG100" s="23"/>
      <c r="AGH100" s="23"/>
      <c r="AGI100" s="23"/>
      <c r="AGJ100" s="23"/>
      <c r="AGK100" s="23"/>
      <c r="AGL100" s="23"/>
      <c r="AGM100" s="23"/>
      <c r="AGN100" s="23"/>
      <c r="AGO100" s="23"/>
      <c r="AGP100" s="23"/>
      <c r="AGQ100" s="23"/>
      <c r="AGR100" s="23"/>
      <c r="AGS100" s="23"/>
      <c r="AGT100" s="23"/>
      <c r="AGU100" s="23"/>
      <c r="AGV100" s="23"/>
      <c r="AGW100" s="23"/>
      <c r="AGX100" s="23"/>
      <c r="AGY100" s="23"/>
      <c r="AGZ100" s="23"/>
      <c r="AHA100" s="23"/>
      <c r="AHB100" s="23"/>
      <c r="AHC100" s="23"/>
      <c r="AHD100" s="23"/>
      <c r="AHE100" s="23"/>
      <c r="AHF100" s="23"/>
      <c r="AHG100" s="23"/>
      <c r="AHH100" s="23"/>
      <c r="AHI100" s="23"/>
      <c r="AHJ100" s="23"/>
      <c r="AHK100" s="23"/>
      <c r="AHL100" s="23"/>
      <c r="AHM100" s="23"/>
      <c r="AHN100" s="23"/>
      <c r="AHO100" s="23"/>
      <c r="AHP100" s="23"/>
      <c r="AHQ100" s="23"/>
      <c r="AHR100" s="23"/>
      <c r="AHS100" s="23"/>
      <c r="AHT100" s="23"/>
      <c r="AHU100" s="23"/>
      <c r="AHV100" s="23"/>
      <c r="AHW100" s="23"/>
      <c r="AHX100" s="23"/>
      <c r="AHY100" s="23"/>
      <c r="AHZ100" s="23"/>
      <c r="AIA100" s="23"/>
      <c r="AIB100" s="23"/>
      <c r="AIC100" s="23"/>
      <c r="AID100" s="23"/>
      <c r="AIE100" s="23"/>
      <c r="AIF100" s="23"/>
      <c r="AIG100" s="23"/>
      <c r="AIH100" s="23"/>
      <c r="AII100" s="23"/>
      <c r="AIJ100" s="23"/>
      <c r="AIK100" s="23"/>
      <c r="AIL100" s="23"/>
      <c r="AIM100" s="23"/>
      <c r="AIN100" s="23"/>
      <c r="AIO100" s="23"/>
      <c r="AIP100" s="23"/>
      <c r="AIQ100" s="23"/>
      <c r="AIR100" s="23"/>
      <c r="AIS100" s="23"/>
      <c r="AIT100" s="23"/>
      <c r="AIU100" s="23"/>
      <c r="AIV100" s="23"/>
      <c r="AIW100" s="23"/>
      <c r="AIX100" s="23"/>
      <c r="AIY100" s="23"/>
      <c r="AIZ100" s="23"/>
      <c r="AJA100" s="23"/>
      <c r="AJB100" s="23"/>
      <c r="AJC100" s="23"/>
      <c r="AJD100" s="23"/>
      <c r="AJE100" s="23"/>
      <c r="AJF100" s="23"/>
      <c r="AJG100" s="23"/>
      <c r="AJH100" s="23"/>
      <c r="AJI100" s="23"/>
      <c r="AJJ100" s="23"/>
      <c r="AJK100" s="23"/>
      <c r="AJL100" s="23"/>
      <c r="AJM100" s="23"/>
      <c r="AJN100" s="23"/>
      <c r="AJO100" s="23"/>
      <c r="AJP100" s="23"/>
      <c r="AJQ100" s="23"/>
      <c r="AJR100" s="23"/>
      <c r="AJS100" s="23"/>
      <c r="AJT100" s="23"/>
      <c r="AJU100" s="23"/>
      <c r="AJV100" s="23"/>
      <c r="AJW100" s="23"/>
      <c r="AJX100" s="23"/>
      <c r="AJY100" s="23"/>
      <c r="AJZ100" s="23"/>
      <c r="AKA100" s="23"/>
      <c r="AKB100" s="23"/>
      <c r="AKC100" s="23"/>
      <c r="AKD100" s="23"/>
      <c r="AKE100" s="23"/>
      <c r="AKF100" s="23"/>
      <c r="AKG100" s="23"/>
      <c r="AKH100" s="23"/>
      <c r="AKI100" s="23"/>
      <c r="AKJ100" s="23"/>
      <c r="AKK100" s="23"/>
      <c r="AKL100" s="23"/>
      <c r="AKM100" s="23"/>
      <c r="AKN100" s="23"/>
      <c r="AKO100" s="23"/>
      <c r="AKP100" s="23"/>
      <c r="AKQ100" s="23"/>
      <c r="AKR100" s="23"/>
      <c r="AKS100" s="23"/>
      <c r="AKT100" s="23"/>
      <c r="AKU100" s="23"/>
      <c r="AKV100" s="23"/>
      <c r="AKW100" s="23"/>
      <c r="AKX100" s="23"/>
      <c r="AKY100" s="23"/>
      <c r="AKZ100" s="23"/>
      <c r="ALA100" s="23"/>
      <c r="ALB100" s="23"/>
      <c r="ALC100" s="23"/>
      <c r="ALD100" s="23"/>
      <c r="ALE100" s="23"/>
      <c r="ALF100" s="23"/>
      <c r="ALG100" s="23"/>
      <c r="ALH100" s="23"/>
      <c r="ALI100" s="23"/>
      <c r="ALJ100" s="23"/>
      <c r="ALK100" s="23"/>
      <c r="ALL100" s="23"/>
      <c r="ALM100" s="23"/>
      <c r="ALN100" s="23"/>
      <c r="ALO100" s="23"/>
      <c r="ALP100" s="23"/>
      <c r="ALQ100" s="23"/>
      <c r="ALR100" s="23"/>
      <c r="ALS100" s="23"/>
      <c r="ALT100" s="23"/>
      <c r="ALU100" s="23"/>
      <c r="ALV100" s="23"/>
      <c r="ALW100" s="23"/>
      <c r="ALX100" s="23"/>
      <c r="ALY100" s="23"/>
      <c r="ALZ100" s="23"/>
      <c r="AMA100" s="23"/>
      <c r="AMB100" s="23"/>
      <c r="AMC100" s="23"/>
      <c r="AMD100" s="23"/>
      <c r="AME100" s="23"/>
      <c r="AMF100" s="23"/>
      <c r="AMG100" s="23"/>
      <c r="AMH100" s="23"/>
      <c r="AMI100" s="23"/>
      <c r="AMJ100" s="23"/>
      <c r="AMK100" s="23"/>
    </row>
    <row r="101" spans="1:1025" s="24" customFormat="1" ht="27.75" customHeight="1">
      <c r="A101" s="49" t="s">
        <v>38</v>
      </c>
      <c r="B101" s="381" t="s">
        <v>112</v>
      </c>
      <c r="C101" s="381"/>
      <c r="D101" s="381"/>
      <c r="E101" s="381"/>
      <c r="F101" s="381"/>
      <c r="G101" s="108">
        <f>G75</f>
        <v>1326.89</v>
      </c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  <c r="HE101" s="23"/>
      <c r="HF101" s="23"/>
      <c r="HG101" s="23"/>
      <c r="HH101" s="23"/>
      <c r="HI101" s="23"/>
      <c r="HJ101" s="23"/>
      <c r="HK101" s="23"/>
      <c r="HL101" s="23"/>
      <c r="HM101" s="23"/>
      <c r="HN101" s="23"/>
      <c r="HO101" s="23"/>
      <c r="HP101" s="23"/>
      <c r="HQ101" s="23"/>
      <c r="HR101" s="23"/>
      <c r="HS101" s="23"/>
      <c r="HT101" s="23"/>
      <c r="HU101" s="23"/>
      <c r="HV101" s="23"/>
      <c r="HW101" s="23"/>
      <c r="HX101" s="23"/>
      <c r="HY101" s="23"/>
      <c r="HZ101" s="23"/>
      <c r="IA101" s="23"/>
      <c r="IB101" s="23"/>
      <c r="IC101" s="23"/>
      <c r="ID101" s="23"/>
      <c r="IE101" s="23"/>
      <c r="IF101" s="23"/>
      <c r="IG101" s="23"/>
      <c r="IH101" s="23"/>
      <c r="II101" s="23"/>
      <c r="IJ101" s="23"/>
      <c r="IK101" s="23"/>
      <c r="IL101" s="23"/>
      <c r="IM101" s="23"/>
      <c r="IN101" s="23"/>
      <c r="IO101" s="23"/>
      <c r="IP101" s="23"/>
      <c r="IQ101" s="23"/>
      <c r="IR101" s="23"/>
      <c r="IS101" s="23"/>
      <c r="IT101" s="23"/>
      <c r="IU101" s="23"/>
      <c r="IV101" s="23"/>
      <c r="IW101" s="23"/>
      <c r="IX101" s="23"/>
      <c r="IY101" s="23"/>
      <c r="IZ101" s="23"/>
      <c r="JA101" s="23"/>
      <c r="JB101" s="23"/>
      <c r="JC101" s="23"/>
      <c r="JD101" s="23"/>
      <c r="JE101" s="23"/>
      <c r="JF101" s="23"/>
      <c r="JG101" s="23"/>
      <c r="JH101" s="23"/>
      <c r="JI101" s="23"/>
      <c r="JJ101" s="23"/>
      <c r="JK101" s="23"/>
      <c r="JL101" s="23"/>
      <c r="JM101" s="23"/>
      <c r="JN101" s="23"/>
      <c r="JO101" s="23"/>
      <c r="JP101" s="23"/>
      <c r="JQ101" s="23"/>
      <c r="JR101" s="23"/>
      <c r="JS101" s="23"/>
      <c r="JT101" s="23"/>
      <c r="JU101" s="23"/>
      <c r="JV101" s="23"/>
      <c r="JW101" s="23"/>
      <c r="JX101" s="23"/>
      <c r="JY101" s="23"/>
      <c r="JZ101" s="23"/>
      <c r="KA101" s="23"/>
      <c r="KB101" s="23"/>
      <c r="KC101" s="23"/>
      <c r="KD101" s="23"/>
      <c r="KE101" s="23"/>
      <c r="KF101" s="23"/>
      <c r="KG101" s="23"/>
      <c r="KH101" s="23"/>
      <c r="KI101" s="23"/>
      <c r="KJ101" s="23"/>
      <c r="KK101" s="23"/>
      <c r="KL101" s="23"/>
      <c r="KM101" s="23"/>
      <c r="KN101" s="23"/>
      <c r="KO101" s="23"/>
      <c r="KP101" s="23"/>
      <c r="KQ101" s="23"/>
      <c r="KR101" s="23"/>
      <c r="KS101" s="23"/>
      <c r="KT101" s="23"/>
      <c r="KU101" s="23"/>
      <c r="KV101" s="23"/>
      <c r="KW101" s="23"/>
      <c r="KX101" s="23"/>
      <c r="KY101" s="23"/>
      <c r="KZ101" s="23"/>
      <c r="LA101" s="23"/>
      <c r="LB101" s="23"/>
      <c r="LC101" s="23"/>
      <c r="LD101" s="23"/>
      <c r="LE101" s="23"/>
      <c r="LF101" s="23"/>
      <c r="LG101" s="23"/>
      <c r="LH101" s="23"/>
      <c r="LI101" s="23"/>
      <c r="LJ101" s="23"/>
      <c r="LK101" s="23"/>
      <c r="LL101" s="23"/>
      <c r="LM101" s="23"/>
      <c r="LN101" s="23"/>
      <c r="LO101" s="23"/>
      <c r="LP101" s="23"/>
      <c r="LQ101" s="23"/>
      <c r="LR101" s="23"/>
      <c r="LS101" s="23"/>
      <c r="LT101" s="23"/>
      <c r="LU101" s="23"/>
      <c r="LV101" s="23"/>
      <c r="LW101" s="23"/>
      <c r="LX101" s="23"/>
      <c r="LY101" s="23"/>
      <c r="LZ101" s="23"/>
      <c r="MA101" s="23"/>
      <c r="MB101" s="23"/>
      <c r="MC101" s="23"/>
      <c r="MD101" s="23"/>
      <c r="ME101" s="23"/>
      <c r="MF101" s="23"/>
      <c r="MG101" s="23"/>
      <c r="MH101" s="23"/>
      <c r="MI101" s="23"/>
      <c r="MJ101" s="23"/>
      <c r="MK101" s="23"/>
      <c r="ML101" s="23"/>
      <c r="MM101" s="23"/>
      <c r="MN101" s="23"/>
      <c r="MO101" s="23"/>
      <c r="MP101" s="23"/>
      <c r="MQ101" s="23"/>
      <c r="MR101" s="23"/>
      <c r="MS101" s="23"/>
      <c r="MT101" s="23"/>
      <c r="MU101" s="23"/>
      <c r="MV101" s="23"/>
      <c r="MW101" s="23"/>
      <c r="MX101" s="23"/>
      <c r="MY101" s="23"/>
      <c r="MZ101" s="23"/>
      <c r="NA101" s="23"/>
      <c r="NB101" s="23"/>
      <c r="NC101" s="23"/>
      <c r="ND101" s="23"/>
      <c r="NE101" s="23"/>
      <c r="NF101" s="23"/>
      <c r="NG101" s="23"/>
      <c r="NH101" s="23"/>
      <c r="NI101" s="23"/>
      <c r="NJ101" s="23"/>
      <c r="NK101" s="23"/>
      <c r="NL101" s="23"/>
      <c r="NM101" s="23"/>
      <c r="NN101" s="23"/>
      <c r="NO101" s="23"/>
      <c r="NP101" s="23"/>
      <c r="NQ101" s="23"/>
      <c r="NR101" s="23"/>
      <c r="NS101" s="23"/>
      <c r="NT101" s="23"/>
      <c r="NU101" s="23"/>
      <c r="NV101" s="23"/>
      <c r="NW101" s="23"/>
      <c r="NX101" s="23"/>
      <c r="NY101" s="23"/>
      <c r="NZ101" s="23"/>
      <c r="OA101" s="23"/>
      <c r="OB101" s="23"/>
      <c r="OC101" s="23"/>
      <c r="OD101" s="23"/>
      <c r="OE101" s="23"/>
      <c r="OF101" s="23"/>
      <c r="OG101" s="23"/>
      <c r="OH101" s="23"/>
      <c r="OI101" s="23"/>
      <c r="OJ101" s="23"/>
      <c r="OK101" s="23"/>
      <c r="OL101" s="23"/>
      <c r="OM101" s="23"/>
      <c r="ON101" s="23"/>
      <c r="OO101" s="23"/>
      <c r="OP101" s="23"/>
      <c r="OQ101" s="23"/>
      <c r="OR101" s="23"/>
      <c r="OS101" s="23"/>
      <c r="OT101" s="23"/>
      <c r="OU101" s="23"/>
      <c r="OV101" s="23"/>
      <c r="OW101" s="23"/>
      <c r="OX101" s="23"/>
      <c r="OY101" s="23"/>
      <c r="OZ101" s="23"/>
      <c r="PA101" s="23"/>
      <c r="PB101" s="23"/>
      <c r="PC101" s="23"/>
      <c r="PD101" s="23"/>
      <c r="PE101" s="23"/>
      <c r="PF101" s="23"/>
      <c r="PG101" s="23"/>
      <c r="PH101" s="23"/>
      <c r="PI101" s="23"/>
      <c r="PJ101" s="23"/>
      <c r="PK101" s="23"/>
      <c r="PL101" s="23"/>
      <c r="PM101" s="23"/>
      <c r="PN101" s="23"/>
      <c r="PO101" s="23"/>
      <c r="PP101" s="23"/>
      <c r="PQ101" s="23"/>
      <c r="PR101" s="23"/>
      <c r="PS101" s="23"/>
      <c r="PT101" s="23"/>
      <c r="PU101" s="23"/>
      <c r="PV101" s="23"/>
      <c r="PW101" s="23"/>
      <c r="PX101" s="23"/>
      <c r="PY101" s="23"/>
      <c r="PZ101" s="23"/>
      <c r="QA101" s="23"/>
      <c r="QB101" s="23"/>
      <c r="QC101" s="23"/>
      <c r="QD101" s="23"/>
      <c r="QE101" s="23"/>
      <c r="QF101" s="23"/>
      <c r="QG101" s="23"/>
      <c r="QH101" s="23"/>
      <c r="QI101" s="23"/>
      <c r="QJ101" s="23"/>
      <c r="QK101" s="23"/>
      <c r="QL101" s="23"/>
      <c r="QM101" s="23"/>
      <c r="QN101" s="23"/>
      <c r="QO101" s="23"/>
      <c r="QP101" s="23"/>
      <c r="QQ101" s="23"/>
      <c r="QR101" s="23"/>
      <c r="QS101" s="23"/>
      <c r="QT101" s="23"/>
      <c r="QU101" s="23"/>
      <c r="QV101" s="23"/>
      <c r="QW101" s="23"/>
      <c r="QX101" s="23"/>
      <c r="QY101" s="23"/>
      <c r="QZ101" s="23"/>
      <c r="RA101" s="23"/>
      <c r="RB101" s="23"/>
      <c r="RC101" s="23"/>
      <c r="RD101" s="23"/>
      <c r="RE101" s="23"/>
      <c r="RF101" s="23"/>
      <c r="RG101" s="23"/>
      <c r="RH101" s="23"/>
      <c r="RI101" s="23"/>
      <c r="RJ101" s="23"/>
      <c r="RK101" s="23"/>
      <c r="RL101" s="23"/>
      <c r="RM101" s="23"/>
      <c r="RN101" s="23"/>
      <c r="RO101" s="23"/>
      <c r="RP101" s="23"/>
      <c r="RQ101" s="23"/>
      <c r="RR101" s="23"/>
      <c r="RS101" s="23"/>
      <c r="RT101" s="23"/>
      <c r="RU101" s="23"/>
      <c r="RV101" s="23"/>
      <c r="RW101" s="23"/>
      <c r="RX101" s="23"/>
      <c r="RY101" s="23"/>
      <c r="RZ101" s="23"/>
      <c r="SA101" s="23"/>
      <c r="SB101" s="23"/>
      <c r="SC101" s="23"/>
      <c r="SD101" s="23"/>
      <c r="SE101" s="23"/>
      <c r="SF101" s="23"/>
      <c r="SG101" s="23"/>
      <c r="SH101" s="23"/>
      <c r="SI101" s="23"/>
      <c r="SJ101" s="23"/>
      <c r="SK101" s="23"/>
      <c r="SL101" s="23"/>
      <c r="SM101" s="23"/>
      <c r="SN101" s="23"/>
      <c r="SO101" s="23"/>
      <c r="SP101" s="23"/>
      <c r="SQ101" s="23"/>
      <c r="SR101" s="23"/>
      <c r="SS101" s="23"/>
      <c r="ST101" s="23"/>
      <c r="SU101" s="23"/>
      <c r="SV101" s="23"/>
      <c r="SW101" s="23"/>
      <c r="SX101" s="23"/>
      <c r="SY101" s="23"/>
      <c r="SZ101" s="23"/>
      <c r="TA101" s="23"/>
      <c r="TB101" s="23"/>
      <c r="TC101" s="23"/>
      <c r="TD101" s="23"/>
      <c r="TE101" s="23"/>
      <c r="TF101" s="23"/>
      <c r="TG101" s="23"/>
      <c r="TH101" s="23"/>
      <c r="TI101" s="23"/>
      <c r="TJ101" s="23"/>
      <c r="TK101" s="23"/>
      <c r="TL101" s="23"/>
      <c r="TM101" s="23"/>
      <c r="TN101" s="23"/>
      <c r="TO101" s="23"/>
      <c r="TP101" s="23"/>
      <c r="TQ101" s="23"/>
      <c r="TR101" s="23"/>
      <c r="TS101" s="23"/>
      <c r="TT101" s="23"/>
      <c r="TU101" s="23"/>
      <c r="TV101" s="23"/>
      <c r="TW101" s="23"/>
      <c r="TX101" s="23"/>
      <c r="TY101" s="23"/>
      <c r="TZ101" s="23"/>
      <c r="UA101" s="23"/>
      <c r="UB101" s="23"/>
      <c r="UC101" s="23"/>
      <c r="UD101" s="23"/>
      <c r="UE101" s="23"/>
      <c r="UF101" s="23"/>
      <c r="UG101" s="23"/>
      <c r="UH101" s="23"/>
      <c r="UI101" s="23"/>
      <c r="UJ101" s="23"/>
      <c r="UK101" s="23"/>
      <c r="UL101" s="23"/>
      <c r="UM101" s="23"/>
      <c r="UN101" s="23"/>
      <c r="UO101" s="23"/>
      <c r="UP101" s="23"/>
      <c r="UQ101" s="23"/>
      <c r="UR101" s="23"/>
      <c r="US101" s="23"/>
      <c r="UT101" s="23"/>
      <c r="UU101" s="23"/>
      <c r="UV101" s="23"/>
      <c r="UW101" s="23"/>
      <c r="UX101" s="23"/>
      <c r="UY101" s="23"/>
      <c r="UZ101" s="23"/>
      <c r="VA101" s="23"/>
      <c r="VB101" s="23"/>
      <c r="VC101" s="23"/>
      <c r="VD101" s="23"/>
      <c r="VE101" s="23"/>
      <c r="VF101" s="23"/>
      <c r="VG101" s="23"/>
      <c r="VH101" s="23"/>
      <c r="VI101" s="23"/>
      <c r="VJ101" s="23"/>
      <c r="VK101" s="23"/>
      <c r="VL101" s="23"/>
      <c r="VM101" s="23"/>
      <c r="VN101" s="23"/>
      <c r="VO101" s="23"/>
      <c r="VP101" s="23"/>
      <c r="VQ101" s="23"/>
      <c r="VR101" s="23"/>
      <c r="VS101" s="23"/>
      <c r="VT101" s="23"/>
      <c r="VU101" s="23"/>
      <c r="VV101" s="23"/>
      <c r="VW101" s="23"/>
      <c r="VX101" s="23"/>
      <c r="VY101" s="23"/>
      <c r="VZ101" s="23"/>
      <c r="WA101" s="23"/>
      <c r="WB101" s="23"/>
      <c r="WC101" s="23"/>
      <c r="WD101" s="23"/>
      <c r="WE101" s="23"/>
      <c r="WF101" s="23"/>
      <c r="WG101" s="23"/>
      <c r="WH101" s="23"/>
      <c r="WI101" s="23"/>
      <c r="WJ101" s="23"/>
      <c r="WK101" s="23"/>
      <c r="WL101" s="23"/>
      <c r="WM101" s="23"/>
      <c r="WN101" s="23"/>
      <c r="WO101" s="23"/>
      <c r="WP101" s="23"/>
      <c r="WQ101" s="23"/>
      <c r="WR101" s="23"/>
      <c r="WS101" s="23"/>
      <c r="WT101" s="23"/>
      <c r="WU101" s="23"/>
      <c r="WV101" s="23"/>
      <c r="WW101" s="23"/>
      <c r="WX101" s="23"/>
      <c r="WY101" s="23"/>
      <c r="WZ101" s="23"/>
      <c r="XA101" s="23"/>
      <c r="XB101" s="23"/>
      <c r="XC101" s="23"/>
      <c r="XD101" s="23"/>
      <c r="XE101" s="23"/>
      <c r="XF101" s="23"/>
      <c r="XG101" s="23"/>
      <c r="XH101" s="23"/>
      <c r="XI101" s="23"/>
      <c r="XJ101" s="23"/>
      <c r="XK101" s="23"/>
      <c r="XL101" s="23"/>
      <c r="XM101" s="23"/>
      <c r="XN101" s="23"/>
      <c r="XO101" s="23"/>
      <c r="XP101" s="23"/>
      <c r="XQ101" s="23"/>
      <c r="XR101" s="23"/>
      <c r="XS101" s="23"/>
      <c r="XT101" s="23"/>
      <c r="XU101" s="23"/>
      <c r="XV101" s="23"/>
      <c r="XW101" s="23"/>
      <c r="XX101" s="23"/>
      <c r="XY101" s="23"/>
      <c r="XZ101" s="23"/>
      <c r="YA101" s="23"/>
      <c r="YB101" s="23"/>
      <c r="YC101" s="23"/>
      <c r="YD101" s="23"/>
      <c r="YE101" s="23"/>
      <c r="YF101" s="23"/>
      <c r="YG101" s="23"/>
      <c r="YH101" s="23"/>
      <c r="YI101" s="23"/>
      <c r="YJ101" s="23"/>
      <c r="YK101" s="23"/>
      <c r="YL101" s="23"/>
      <c r="YM101" s="23"/>
      <c r="YN101" s="23"/>
      <c r="YO101" s="23"/>
      <c r="YP101" s="23"/>
      <c r="YQ101" s="23"/>
      <c r="YR101" s="23"/>
      <c r="YS101" s="23"/>
      <c r="YT101" s="23"/>
      <c r="YU101" s="23"/>
      <c r="YV101" s="23"/>
      <c r="YW101" s="23"/>
      <c r="YX101" s="23"/>
      <c r="YY101" s="23"/>
      <c r="YZ101" s="23"/>
      <c r="ZA101" s="23"/>
      <c r="ZB101" s="23"/>
      <c r="ZC101" s="23"/>
      <c r="ZD101" s="23"/>
      <c r="ZE101" s="23"/>
      <c r="ZF101" s="23"/>
      <c r="ZG101" s="23"/>
      <c r="ZH101" s="23"/>
      <c r="ZI101" s="23"/>
      <c r="ZJ101" s="23"/>
      <c r="ZK101" s="23"/>
      <c r="ZL101" s="23"/>
      <c r="ZM101" s="23"/>
      <c r="ZN101" s="23"/>
      <c r="ZO101" s="23"/>
      <c r="ZP101" s="23"/>
      <c r="ZQ101" s="23"/>
      <c r="ZR101" s="23"/>
      <c r="ZS101" s="23"/>
      <c r="ZT101" s="23"/>
      <c r="ZU101" s="23"/>
      <c r="ZV101" s="23"/>
      <c r="ZW101" s="23"/>
      <c r="ZX101" s="23"/>
      <c r="ZY101" s="23"/>
      <c r="ZZ101" s="23"/>
      <c r="AAA101" s="23"/>
      <c r="AAB101" s="23"/>
      <c r="AAC101" s="23"/>
      <c r="AAD101" s="23"/>
      <c r="AAE101" s="23"/>
      <c r="AAF101" s="23"/>
      <c r="AAG101" s="23"/>
      <c r="AAH101" s="23"/>
      <c r="AAI101" s="23"/>
      <c r="AAJ101" s="23"/>
      <c r="AAK101" s="23"/>
      <c r="AAL101" s="23"/>
      <c r="AAM101" s="23"/>
      <c r="AAN101" s="23"/>
      <c r="AAO101" s="23"/>
      <c r="AAP101" s="23"/>
      <c r="AAQ101" s="23"/>
      <c r="AAR101" s="23"/>
      <c r="AAS101" s="23"/>
      <c r="AAT101" s="23"/>
      <c r="AAU101" s="23"/>
      <c r="AAV101" s="23"/>
      <c r="AAW101" s="23"/>
      <c r="AAX101" s="23"/>
      <c r="AAY101" s="23"/>
      <c r="AAZ101" s="23"/>
      <c r="ABA101" s="23"/>
      <c r="ABB101" s="23"/>
      <c r="ABC101" s="23"/>
      <c r="ABD101" s="23"/>
      <c r="ABE101" s="23"/>
      <c r="ABF101" s="23"/>
      <c r="ABG101" s="23"/>
      <c r="ABH101" s="23"/>
      <c r="ABI101" s="23"/>
      <c r="ABJ101" s="23"/>
      <c r="ABK101" s="23"/>
      <c r="ABL101" s="23"/>
      <c r="ABM101" s="23"/>
      <c r="ABN101" s="23"/>
      <c r="ABO101" s="23"/>
      <c r="ABP101" s="23"/>
      <c r="ABQ101" s="23"/>
      <c r="ABR101" s="23"/>
      <c r="ABS101" s="23"/>
      <c r="ABT101" s="23"/>
      <c r="ABU101" s="23"/>
      <c r="ABV101" s="23"/>
      <c r="ABW101" s="23"/>
      <c r="ABX101" s="23"/>
      <c r="ABY101" s="23"/>
      <c r="ABZ101" s="23"/>
      <c r="ACA101" s="23"/>
      <c r="ACB101" s="23"/>
      <c r="ACC101" s="23"/>
      <c r="ACD101" s="23"/>
      <c r="ACE101" s="23"/>
      <c r="ACF101" s="23"/>
      <c r="ACG101" s="23"/>
      <c r="ACH101" s="23"/>
      <c r="ACI101" s="23"/>
      <c r="ACJ101" s="23"/>
      <c r="ACK101" s="23"/>
      <c r="ACL101" s="23"/>
      <c r="ACM101" s="23"/>
      <c r="ACN101" s="23"/>
      <c r="ACO101" s="23"/>
      <c r="ACP101" s="23"/>
      <c r="ACQ101" s="23"/>
      <c r="ACR101" s="23"/>
      <c r="ACS101" s="23"/>
      <c r="ACT101" s="23"/>
      <c r="ACU101" s="23"/>
      <c r="ACV101" s="23"/>
      <c r="ACW101" s="23"/>
      <c r="ACX101" s="23"/>
      <c r="ACY101" s="23"/>
      <c r="ACZ101" s="23"/>
      <c r="ADA101" s="23"/>
      <c r="ADB101" s="23"/>
      <c r="ADC101" s="23"/>
      <c r="ADD101" s="23"/>
      <c r="ADE101" s="23"/>
      <c r="ADF101" s="23"/>
      <c r="ADG101" s="23"/>
      <c r="ADH101" s="23"/>
      <c r="ADI101" s="23"/>
      <c r="ADJ101" s="23"/>
      <c r="ADK101" s="23"/>
      <c r="ADL101" s="23"/>
      <c r="ADM101" s="23"/>
      <c r="ADN101" s="23"/>
      <c r="ADO101" s="23"/>
      <c r="ADP101" s="23"/>
      <c r="ADQ101" s="23"/>
      <c r="ADR101" s="23"/>
      <c r="ADS101" s="23"/>
      <c r="ADT101" s="23"/>
      <c r="ADU101" s="23"/>
      <c r="ADV101" s="23"/>
      <c r="ADW101" s="23"/>
      <c r="ADX101" s="23"/>
      <c r="ADY101" s="23"/>
      <c r="ADZ101" s="23"/>
      <c r="AEA101" s="23"/>
      <c r="AEB101" s="23"/>
      <c r="AEC101" s="23"/>
      <c r="AED101" s="23"/>
      <c r="AEE101" s="23"/>
      <c r="AEF101" s="23"/>
      <c r="AEG101" s="23"/>
      <c r="AEH101" s="23"/>
      <c r="AEI101" s="23"/>
      <c r="AEJ101" s="23"/>
      <c r="AEK101" s="23"/>
      <c r="AEL101" s="23"/>
      <c r="AEM101" s="23"/>
      <c r="AEN101" s="23"/>
      <c r="AEO101" s="23"/>
      <c r="AEP101" s="23"/>
      <c r="AEQ101" s="23"/>
      <c r="AER101" s="23"/>
      <c r="AES101" s="23"/>
      <c r="AET101" s="23"/>
      <c r="AEU101" s="23"/>
      <c r="AEV101" s="23"/>
      <c r="AEW101" s="23"/>
      <c r="AEX101" s="23"/>
      <c r="AEY101" s="23"/>
      <c r="AEZ101" s="23"/>
      <c r="AFA101" s="23"/>
      <c r="AFB101" s="23"/>
      <c r="AFC101" s="23"/>
      <c r="AFD101" s="23"/>
      <c r="AFE101" s="23"/>
      <c r="AFF101" s="23"/>
      <c r="AFG101" s="23"/>
      <c r="AFH101" s="23"/>
      <c r="AFI101" s="23"/>
      <c r="AFJ101" s="23"/>
      <c r="AFK101" s="23"/>
      <c r="AFL101" s="23"/>
      <c r="AFM101" s="23"/>
      <c r="AFN101" s="23"/>
      <c r="AFO101" s="23"/>
      <c r="AFP101" s="23"/>
      <c r="AFQ101" s="23"/>
      <c r="AFR101" s="23"/>
      <c r="AFS101" s="23"/>
      <c r="AFT101" s="23"/>
      <c r="AFU101" s="23"/>
      <c r="AFV101" s="23"/>
      <c r="AFW101" s="23"/>
      <c r="AFX101" s="23"/>
      <c r="AFY101" s="23"/>
      <c r="AFZ101" s="23"/>
      <c r="AGA101" s="23"/>
      <c r="AGB101" s="23"/>
      <c r="AGC101" s="23"/>
      <c r="AGD101" s="23"/>
      <c r="AGE101" s="23"/>
      <c r="AGF101" s="23"/>
      <c r="AGG101" s="23"/>
      <c r="AGH101" s="23"/>
      <c r="AGI101" s="23"/>
      <c r="AGJ101" s="23"/>
      <c r="AGK101" s="23"/>
      <c r="AGL101" s="23"/>
      <c r="AGM101" s="23"/>
      <c r="AGN101" s="23"/>
      <c r="AGO101" s="23"/>
      <c r="AGP101" s="23"/>
      <c r="AGQ101" s="23"/>
      <c r="AGR101" s="23"/>
      <c r="AGS101" s="23"/>
      <c r="AGT101" s="23"/>
      <c r="AGU101" s="23"/>
      <c r="AGV101" s="23"/>
      <c r="AGW101" s="23"/>
      <c r="AGX101" s="23"/>
      <c r="AGY101" s="23"/>
      <c r="AGZ101" s="23"/>
      <c r="AHA101" s="23"/>
      <c r="AHB101" s="23"/>
      <c r="AHC101" s="23"/>
      <c r="AHD101" s="23"/>
      <c r="AHE101" s="23"/>
      <c r="AHF101" s="23"/>
      <c r="AHG101" s="23"/>
      <c r="AHH101" s="23"/>
      <c r="AHI101" s="23"/>
      <c r="AHJ101" s="23"/>
      <c r="AHK101" s="23"/>
      <c r="AHL101" s="23"/>
      <c r="AHM101" s="23"/>
      <c r="AHN101" s="23"/>
      <c r="AHO101" s="23"/>
      <c r="AHP101" s="23"/>
      <c r="AHQ101" s="23"/>
      <c r="AHR101" s="23"/>
      <c r="AHS101" s="23"/>
      <c r="AHT101" s="23"/>
      <c r="AHU101" s="23"/>
      <c r="AHV101" s="23"/>
      <c r="AHW101" s="23"/>
      <c r="AHX101" s="23"/>
      <c r="AHY101" s="23"/>
      <c r="AHZ101" s="23"/>
      <c r="AIA101" s="23"/>
      <c r="AIB101" s="23"/>
      <c r="AIC101" s="23"/>
      <c r="AID101" s="23"/>
      <c r="AIE101" s="23"/>
      <c r="AIF101" s="23"/>
      <c r="AIG101" s="23"/>
      <c r="AIH101" s="23"/>
      <c r="AII101" s="23"/>
      <c r="AIJ101" s="23"/>
      <c r="AIK101" s="23"/>
      <c r="AIL101" s="23"/>
      <c r="AIM101" s="23"/>
      <c r="AIN101" s="23"/>
      <c r="AIO101" s="23"/>
      <c r="AIP101" s="23"/>
      <c r="AIQ101" s="23"/>
      <c r="AIR101" s="23"/>
      <c r="AIS101" s="23"/>
      <c r="AIT101" s="23"/>
      <c r="AIU101" s="23"/>
      <c r="AIV101" s="23"/>
      <c r="AIW101" s="23"/>
      <c r="AIX101" s="23"/>
      <c r="AIY101" s="23"/>
      <c r="AIZ101" s="23"/>
      <c r="AJA101" s="23"/>
      <c r="AJB101" s="23"/>
      <c r="AJC101" s="23"/>
      <c r="AJD101" s="23"/>
      <c r="AJE101" s="23"/>
      <c r="AJF101" s="23"/>
      <c r="AJG101" s="23"/>
      <c r="AJH101" s="23"/>
      <c r="AJI101" s="23"/>
      <c r="AJJ101" s="23"/>
      <c r="AJK101" s="23"/>
      <c r="AJL101" s="23"/>
      <c r="AJM101" s="23"/>
      <c r="AJN101" s="23"/>
      <c r="AJO101" s="23"/>
      <c r="AJP101" s="23"/>
      <c r="AJQ101" s="23"/>
      <c r="AJR101" s="23"/>
      <c r="AJS101" s="23"/>
      <c r="AJT101" s="23"/>
      <c r="AJU101" s="23"/>
      <c r="AJV101" s="23"/>
      <c r="AJW101" s="23"/>
      <c r="AJX101" s="23"/>
      <c r="AJY101" s="23"/>
      <c r="AJZ101" s="23"/>
      <c r="AKA101" s="23"/>
      <c r="AKB101" s="23"/>
      <c r="AKC101" s="23"/>
      <c r="AKD101" s="23"/>
      <c r="AKE101" s="23"/>
      <c r="AKF101" s="23"/>
      <c r="AKG101" s="23"/>
      <c r="AKH101" s="23"/>
      <c r="AKI101" s="23"/>
      <c r="AKJ101" s="23"/>
      <c r="AKK101" s="23"/>
      <c r="AKL101" s="23"/>
      <c r="AKM101" s="23"/>
      <c r="AKN101" s="23"/>
      <c r="AKO101" s="23"/>
      <c r="AKP101" s="23"/>
      <c r="AKQ101" s="23"/>
      <c r="AKR101" s="23"/>
      <c r="AKS101" s="23"/>
      <c r="AKT101" s="23"/>
      <c r="AKU101" s="23"/>
      <c r="AKV101" s="23"/>
      <c r="AKW101" s="23"/>
      <c r="AKX101" s="23"/>
      <c r="AKY101" s="23"/>
      <c r="AKZ101" s="23"/>
      <c r="ALA101" s="23"/>
      <c r="ALB101" s="23"/>
      <c r="ALC101" s="23"/>
      <c r="ALD101" s="23"/>
      <c r="ALE101" s="23"/>
      <c r="ALF101" s="23"/>
      <c r="ALG101" s="23"/>
      <c r="ALH101" s="23"/>
      <c r="ALI101" s="23"/>
      <c r="ALJ101" s="23"/>
      <c r="ALK101" s="23"/>
      <c r="ALL101" s="23"/>
      <c r="ALM101" s="23"/>
      <c r="ALN101" s="23"/>
      <c r="ALO101" s="23"/>
      <c r="ALP101" s="23"/>
      <c r="ALQ101" s="23"/>
      <c r="ALR101" s="23"/>
      <c r="ALS101" s="23"/>
      <c r="ALT101" s="23"/>
      <c r="ALU101" s="23"/>
      <c r="ALV101" s="23"/>
      <c r="ALW101" s="23"/>
      <c r="ALX101" s="23"/>
      <c r="ALY101" s="23"/>
      <c r="ALZ101" s="23"/>
      <c r="AMA101" s="23"/>
      <c r="AMB101" s="23"/>
      <c r="AMC101" s="23"/>
      <c r="AMD101" s="23"/>
      <c r="AME101" s="23"/>
      <c r="AMF101" s="23"/>
      <c r="AMG101" s="23"/>
      <c r="AMH101" s="23"/>
      <c r="AMI101" s="23"/>
      <c r="AMJ101" s="23"/>
      <c r="AMK101" s="23"/>
    </row>
    <row r="102" spans="1:1025" s="30" customFormat="1">
      <c r="A102" s="49" t="s">
        <v>44</v>
      </c>
      <c r="B102" s="260" t="s">
        <v>113</v>
      </c>
      <c r="C102" s="260"/>
      <c r="D102" s="260"/>
      <c r="E102" s="260"/>
      <c r="F102" s="260"/>
      <c r="G102" s="91">
        <f>G93</f>
        <v>779.17000000000007</v>
      </c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29"/>
      <c r="DL102" s="29"/>
      <c r="DM102" s="29"/>
      <c r="DN102" s="29"/>
      <c r="DO102" s="29"/>
      <c r="DP102" s="29"/>
      <c r="DQ102" s="29"/>
      <c r="DR102" s="29"/>
      <c r="DS102" s="29"/>
      <c r="DT102" s="29"/>
      <c r="DU102" s="29"/>
      <c r="DV102" s="29"/>
      <c r="DW102" s="29"/>
      <c r="DX102" s="29"/>
      <c r="DY102" s="29"/>
      <c r="DZ102" s="29"/>
      <c r="EA102" s="29"/>
      <c r="EB102" s="29"/>
      <c r="EC102" s="29"/>
      <c r="ED102" s="29"/>
      <c r="EE102" s="29"/>
      <c r="EF102" s="29"/>
      <c r="EG102" s="29"/>
      <c r="EH102" s="29"/>
      <c r="EI102" s="29"/>
      <c r="EJ102" s="29"/>
      <c r="EK102" s="29"/>
      <c r="EL102" s="29"/>
      <c r="EM102" s="29"/>
      <c r="EN102" s="29"/>
      <c r="EO102" s="29"/>
      <c r="EP102" s="29"/>
      <c r="EQ102" s="29"/>
      <c r="ER102" s="29"/>
      <c r="ES102" s="29"/>
      <c r="ET102" s="29"/>
      <c r="EU102" s="29"/>
      <c r="EV102" s="29"/>
      <c r="EW102" s="29"/>
      <c r="EX102" s="29"/>
      <c r="EY102" s="29"/>
      <c r="EZ102" s="29"/>
      <c r="FA102" s="29"/>
      <c r="FB102" s="29"/>
      <c r="FC102" s="29"/>
      <c r="FD102" s="29"/>
      <c r="FE102" s="29"/>
      <c r="FF102" s="29"/>
      <c r="FG102" s="29"/>
      <c r="FH102" s="29"/>
      <c r="FI102" s="29"/>
      <c r="FJ102" s="29"/>
      <c r="FK102" s="29"/>
      <c r="FL102" s="29"/>
      <c r="FM102" s="29"/>
      <c r="FN102" s="29"/>
      <c r="FO102" s="29"/>
      <c r="FP102" s="29"/>
      <c r="FQ102" s="29"/>
      <c r="FR102" s="29"/>
      <c r="FS102" s="29"/>
      <c r="FT102" s="29"/>
      <c r="FU102" s="29"/>
      <c r="FV102" s="29"/>
      <c r="FW102" s="29"/>
      <c r="FX102" s="29"/>
      <c r="FY102" s="29"/>
      <c r="FZ102" s="29"/>
      <c r="GA102" s="29"/>
      <c r="GB102" s="29"/>
      <c r="GC102" s="29"/>
      <c r="GD102" s="29"/>
      <c r="GE102" s="29"/>
      <c r="GF102" s="29"/>
      <c r="GG102" s="29"/>
      <c r="GH102" s="29"/>
      <c r="GI102" s="29"/>
      <c r="GJ102" s="29"/>
      <c r="GK102" s="29"/>
      <c r="GL102" s="29"/>
      <c r="GM102" s="29"/>
      <c r="GN102" s="29"/>
      <c r="GO102" s="29"/>
      <c r="GP102" s="29"/>
      <c r="GQ102" s="29"/>
      <c r="GR102" s="29"/>
      <c r="GS102" s="29"/>
      <c r="GT102" s="29"/>
      <c r="GU102" s="29"/>
      <c r="GV102" s="29"/>
      <c r="GW102" s="29"/>
      <c r="GX102" s="29"/>
      <c r="GY102" s="29"/>
      <c r="GZ102" s="29"/>
      <c r="HA102" s="29"/>
      <c r="HB102" s="29"/>
      <c r="HC102" s="29"/>
      <c r="HD102" s="29"/>
      <c r="HE102" s="29"/>
      <c r="HF102" s="29"/>
      <c r="HG102" s="29"/>
      <c r="HH102" s="29"/>
      <c r="HI102" s="29"/>
      <c r="HJ102" s="29"/>
      <c r="HK102" s="29"/>
      <c r="HL102" s="29"/>
      <c r="HM102" s="29"/>
      <c r="HN102" s="29"/>
      <c r="HO102" s="29"/>
      <c r="HP102" s="29"/>
      <c r="HQ102" s="29"/>
      <c r="HR102" s="29"/>
      <c r="HS102" s="29"/>
      <c r="HT102" s="29"/>
      <c r="HU102" s="29"/>
      <c r="HV102" s="29"/>
      <c r="HW102" s="29"/>
      <c r="HX102" s="29"/>
      <c r="HY102" s="29"/>
      <c r="HZ102" s="29"/>
      <c r="IA102" s="29"/>
      <c r="IB102" s="29"/>
      <c r="IC102" s="29"/>
      <c r="ID102" s="29"/>
      <c r="IE102" s="29"/>
      <c r="IF102" s="29"/>
      <c r="IG102" s="29"/>
      <c r="IH102" s="29"/>
      <c r="II102" s="29"/>
      <c r="IJ102" s="29"/>
      <c r="IK102" s="29"/>
      <c r="IL102" s="29"/>
      <c r="IM102" s="29"/>
      <c r="IN102" s="29"/>
      <c r="IO102" s="29"/>
      <c r="IP102" s="29"/>
      <c r="IQ102" s="29"/>
      <c r="IR102" s="29"/>
      <c r="IS102" s="29"/>
      <c r="IT102" s="29"/>
      <c r="IU102" s="29"/>
      <c r="IV102" s="29"/>
      <c r="IW102" s="29"/>
      <c r="IX102" s="29"/>
      <c r="IY102" s="29"/>
      <c r="IZ102" s="29"/>
      <c r="JA102" s="29"/>
      <c r="JB102" s="29"/>
      <c r="JC102" s="29"/>
      <c r="JD102" s="29"/>
      <c r="JE102" s="29"/>
      <c r="JF102" s="29"/>
      <c r="JG102" s="29"/>
      <c r="JH102" s="29"/>
      <c r="JI102" s="29"/>
      <c r="JJ102" s="29"/>
      <c r="JK102" s="29"/>
      <c r="JL102" s="29"/>
      <c r="JM102" s="29"/>
      <c r="JN102" s="29"/>
      <c r="JO102" s="29"/>
      <c r="JP102" s="29"/>
      <c r="JQ102" s="29"/>
      <c r="JR102" s="29"/>
      <c r="JS102" s="29"/>
      <c r="JT102" s="29"/>
      <c r="JU102" s="29"/>
      <c r="JV102" s="29"/>
      <c r="JW102" s="29"/>
      <c r="JX102" s="29"/>
      <c r="JY102" s="29"/>
      <c r="JZ102" s="29"/>
      <c r="KA102" s="29"/>
      <c r="KB102" s="29"/>
      <c r="KC102" s="29"/>
      <c r="KD102" s="29"/>
      <c r="KE102" s="29"/>
      <c r="KF102" s="29"/>
      <c r="KG102" s="29"/>
      <c r="KH102" s="29"/>
      <c r="KI102" s="29"/>
      <c r="KJ102" s="29"/>
      <c r="KK102" s="29"/>
      <c r="KL102" s="29"/>
      <c r="KM102" s="29"/>
      <c r="KN102" s="29"/>
      <c r="KO102" s="29"/>
      <c r="KP102" s="29"/>
      <c r="KQ102" s="29"/>
      <c r="KR102" s="29"/>
      <c r="KS102" s="29"/>
      <c r="KT102" s="29"/>
      <c r="KU102" s="29"/>
      <c r="KV102" s="29"/>
      <c r="KW102" s="29"/>
      <c r="KX102" s="29"/>
      <c r="KY102" s="29"/>
      <c r="KZ102" s="29"/>
      <c r="LA102" s="29"/>
      <c r="LB102" s="29"/>
      <c r="LC102" s="29"/>
      <c r="LD102" s="29"/>
      <c r="LE102" s="29"/>
      <c r="LF102" s="29"/>
      <c r="LG102" s="29"/>
      <c r="LH102" s="29"/>
      <c r="LI102" s="29"/>
      <c r="LJ102" s="29"/>
      <c r="LK102" s="29"/>
      <c r="LL102" s="29"/>
      <c r="LM102" s="29"/>
      <c r="LN102" s="29"/>
      <c r="LO102" s="29"/>
      <c r="LP102" s="29"/>
      <c r="LQ102" s="29"/>
      <c r="LR102" s="29"/>
      <c r="LS102" s="29"/>
      <c r="LT102" s="29"/>
      <c r="LU102" s="29"/>
      <c r="LV102" s="29"/>
      <c r="LW102" s="29"/>
      <c r="LX102" s="29"/>
      <c r="LY102" s="29"/>
      <c r="LZ102" s="29"/>
      <c r="MA102" s="29"/>
      <c r="MB102" s="29"/>
      <c r="MC102" s="29"/>
      <c r="MD102" s="29"/>
      <c r="ME102" s="29"/>
      <c r="MF102" s="29"/>
      <c r="MG102" s="29"/>
      <c r="MH102" s="29"/>
      <c r="MI102" s="29"/>
      <c r="MJ102" s="29"/>
      <c r="MK102" s="29"/>
      <c r="ML102" s="29"/>
      <c r="MM102" s="29"/>
      <c r="MN102" s="29"/>
      <c r="MO102" s="29"/>
      <c r="MP102" s="29"/>
      <c r="MQ102" s="29"/>
      <c r="MR102" s="29"/>
      <c r="MS102" s="29"/>
      <c r="MT102" s="29"/>
      <c r="MU102" s="29"/>
      <c r="MV102" s="29"/>
      <c r="MW102" s="29"/>
      <c r="MX102" s="29"/>
      <c r="MY102" s="29"/>
      <c r="MZ102" s="29"/>
      <c r="NA102" s="29"/>
      <c r="NB102" s="29"/>
      <c r="NC102" s="29"/>
      <c r="ND102" s="29"/>
      <c r="NE102" s="29"/>
      <c r="NF102" s="29"/>
      <c r="NG102" s="29"/>
      <c r="NH102" s="29"/>
      <c r="NI102" s="29"/>
      <c r="NJ102" s="29"/>
      <c r="NK102" s="29"/>
      <c r="NL102" s="29"/>
      <c r="NM102" s="29"/>
      <c r="NN102" s="29"/>
      <c r="NO102" s="29"/>
      <c r="NP102" s="29"/>
      <c r="NQ102" s="29"/>
      <c r="NR102" s="29"/>
      <c r="NS102" s="29"/>
      <c r="NT102" s="29"/>
      <c r="NU102" s="29"/>
      <c r="NV102" s="29"/>
      <c r="NW102" s="29"/>
      <c r="NX102" s="29"/>
      <c r="NY102" s="29"/>
      <c r="NZ102" s="29"/>
      <c r="OA102" s="29"/>
      <c r="OB102" s="29"/>
      <c r="OC102" s="29"/>
      <c r="OD102" s="29"/>
      <c r="OE102" s="29"/>
      <c r="OF102" s="29"/>
      <c r="OG102" s="29"/>
      <c r="OH102" s="29"/>
      <c r="OI102" s="29"/>
      <c r="OJ102" s="29"/>
      <c r="OK102" s="29"/>
      <c r="OL102" s="29"/>
      <c r="OM102" s="29"/>
      <c r="ON102" s="29"/>
      <c r="OO102" s="29"/>
      <c r="OP102" s="29"/>
      <c r="OQ102" s="29"/>
      <c r="OR102" s="29"/>
      <c r="OS102" s="29"/>
      <c r="OT102" s="29"/>
      <c r="OU102" s="29"/>
      <c r="OV102" s="29"/>
      <c r="OW102" s="29"/>
      <c r="OX102" s="29"/>
      <c r="OY102" s="29"/>
      <c r="OZ102" s="29"/>
      <c r="PA102" s="29"/>
      <c r="PB102" s="29"/>
      <c r="PC102" s="29"/>
      <c r="PD102" s="29"/>
      <c r="PE102" s="29"/>
      <c r="PF102" s="29"/>
      <c r="PG102" s="29"/>
      <c r="PH102" s="29"/>
      <c r="PI102" s="29"/>
      <c r="PJ102" s="29"/>
      <c r="PK102" s="29"/>
      <c r="PL102" s="29"/>
      <c r="PM102" s="29"/>
      <c r="PN102" s="29"/>
      <c r="PO102" s="29"/>
      <c r="PP102" s="29"/>
      <c r="PQ102" s="29"/>
      <c r="PR102" s="29"/>
      <c r="PS102" s="29"/>
      <c r="PT102" s="29"/>
      <c r="PU102" s="29"/>
      <c r="PV102" s="29"/>
      <c r="PW102" s="29"/>
      <c r="PX102" s="29"/>
      <c r="PY102" s="29"/>
      <c r="PZ102" s="29"/>
      <c r="QA102" s="29"/>
      <c r="QB102" s="29"/>
      <c r="QC102" s="29"/>
      <c r="QD102" s="29"/>
      <c r="QE102" s="29"/>
      <c r="QF102" s="29"/>
      <c r="QG102" s="29"/>
      <c r="QH102" s="29"/>
      <c r="QI102" s="29"/>
      <c r="QJ102" s="29"/>
      <c r="QK102" s="29"/>
      <c r="QL102" s="29"/>
      <c r="QM102" s="29"/>
      <c r="QN102" s="29"/>
      <c r="QO102" s="29"/>
      <c r="QP102" s="29"/>
      <c r="QQ102" s="29"/>
      <c r="QR102" s="29"/>
      <c r="QS102" s="29"/>
      <c r="QT102" s="29"/>
      <c r="QU102" s="29"/>
      <c r="QV102" s="29"/>
      <c r="QW102" s="29"/>
      <c r="QX102" s="29"/>
      <c r="QY102" s="29"/>
      <c r="QZ102" s="29"/>
      <c r="RA102" s="29"/>
      <c r="RB102" s="29"/>
      <c r="RC102" s="29"/>
      <c r="RD102" s="29"/>
      <c r="RE102" s="29"/>
      <c r="RF102" s="29"/>
      <c r="RG102" s="29"/>
      <c r="RH102" s="29"/>
      <c r="RI102" s="29"/>
      <c r="RJ102" s="29"/>
      <c r="RK102" s="29"/>
      <c r="RL102" s="29"/>
      <c r="RM102" s="29"/>
      <c r="RN102" s="29"/>
      <c r="RO102" s="29"/>
      <c r="RP102" s="29"/>
      <c r="RQ102" s="29"/>
      <c r="RR102" s="29"/>
      <c r="RS102" s="29"/>
      <c r="RT102" s="29"/>
      <c r="RU102" s="29"/>
      <c r="RV102" s="29"/>
      <c r="RW102" s="29"/>
      <c r="RX102" s="29"/>
      <c r="RY102" s="29"/>
      <c r="RZ102" s="29"/>
      <c r="SA102" s="29"/>
      <c r="SB102" s="29"/>
      <c r="SC102" s="29"/>
      <c r="SD102" s="29"/>
      <c r="SE102" s="29"/>
      <c r="SF102" s="29"/>
      <c r="SG102" s="29"/>
      <c r="SH102" s="29"/>
      <c r="SI102" s="29"/>
      <c r="SJ102" s="29"/>
      <c r="SK102" s="29"/>
      <c r="SL102" s="29"/>
      <c r="SM102" s="29"/>
      <c r="SN102" s="29"/>
      <c r="SO102" s="29"/>
      <c r="SP102" s="29"/>
      <c r="SQ102" s="29"/>
      <c r="SR102" s="29"/>
      <c r="SS102" s="29"/>
      <c r="ST102" s="29"/>
      <c r="SU102" s="29"/>
      <c r="SV102" s="29"/>
      <c r="SW102" s="29"/>
      <c r="SX102" s="29"/>
      <c r="SY102" s="29"/>
      <c r="SZ102" s="29"/>
      <c r="TA102" s="29"/>
      <c r="TB102" s="29"/>
      <c r="TC102" s="29"/>
      <c r="TD102" s="29"/>
      <c r="TE102" s="29"/>
      <c r="TF102" s="29"/>
      <c r="TG102" s="29"/>
      <c r="TH102" s="29"/>
      <c r="TI102" s="29"/>
      <c r="TJ102" s="29"/>
      <c r="TK102" s="29"/>
      <c r="TL102" s="29"/>
      <c r="TM102" s="29"/>
      <c r="TN102" s="29"/>
      <c r="TO102" s="29"/>
      <c r="TP102" s="29"/>
      <c r="TQ102" s="29"/>
      <c r="TR102" s="29"/>
      <c r="TS102" s="29"/>
      <c r="TT102" s="29"/>
      <c r="TU102" s="29"/>
      <c r="TV102" s="29"/>
      <c r="TW102" s="29"/>
      <c r="TX102" s="29"/>
      <c r="TY102" s="29"/>
      <c r="TZ102" s="29"/>
      <c r="UA102" s="29"/>
      <c r="UB102" s="29"/>
      <c r="UC102" s="29"/>
      <c r="UD102" s="29"/>
      <c r="UE102" s="29"/>
      <c r="UF102" s="29"/>
      <c r="UG102" s="29"/>
      <c r="UH102" s="29"/>
      <c r="UI102" s="29"/>
      <c r="UJ102" s="29"/>
      <c r="UK102" s="29"/>
      <c r="UL102" s="29"/>
      <c r="UM102" s="29"/>
      <c r="UN102" s="29"/>
      <c r="UO102" s="29"/>
      <c r="UP102" s="29"/>
      <c r="UQ102" s="29"/>
      <c r="UR102" s="29"/>
      <c r="US102" s="29"/>
      <c r="UT102" s="29"/>
      <c r="UU102" s="29"/>
      <c r="UV102" s="29"/>
      <c r="UW102" s="29"/>
      <c r="UX102" s="29"/>
      <c r="UY102" s="29"/>
      <c r="UZ102" s="29"/>
      <c r="VA102" s="29"/>
      <c r="VB102" s="29"/>
      <c r="VC102" s="29"/>
      <c r="VD102" s="29"/>
      <c r="VE102" s="29"/>
      <c r="VF102" s="29"/>
      <c r="VG102" s="29"/>
      <c r="VH102" s="29"/>
      <c r="VI102" s="29"/>
      <c r="VJ102" s="29"/>
      <c r="VK102" s="29"/>
      <c r="VL102" s="29"/>
      <c r="VM102" s="29"/>
      <c r="VN102" s="29"/>
      <c r="VO102" s="29"/>
      <c r="VP102" s="29"/>
      <c r="VQ102" s="29"/>
      <c r="VR102" s="29"/>
      <c r="VS102" s="29"/>
      <c r="VT102" s="29"/>
      <c r="VU102" s="29"/>
      <c r="VV102" s="29"/>
      <c r="VW102" s="29"/>
      <c r="VX102" s="29"/>
      <c r="VY102" s="29"/>
      <c r="VZ102" s="29"/>
      <c r="WA102" s="29"/>
      <c r="WB102" s="29"/>
      <c r="WC102" s="29"/>
      <c r="WD102" s="29"/>
      <c r="WE102" s="29"/>
      <c r="WF102" s="29"/>
      <c r="WG102" s="29"/>
      <c r="WH102" s="29"/>
      <c r="WI102" s="29"/>
      <c r="WJ102" s="29"/>
      <c r="WK102" s="29"/>
      <c r="WL102" s="29"/>
      <c r="WM102" s="29"/>
      <c r="WN102" s="29"/>
      <c r="WO102" s="29"/>
      <c r="WP102" s="29"/>
      <c r="WQ102" s="29"/>
      <c r="WR102" s="29"/>
      <c r="WS102" s="29"/>
      <c r="WT102" s="29"/>
      <c r="WU102" s="29"/>
      <c r="WV102" s="29"/>
      <c r="WW102" s="29"/>
      <c r="WX102" s="29"/>
      <c r="WY102" s="29"/>
      <c r="WZ102" s="29"/>
      <c r="XA102" s="29"/>
      <c r="XB102" s="29"/>
      <c r="XC102" s="29"/>
      <c r="XD102" s="29"/>
      <c r="XE102" s="29"/>
      <c r="XF102" s="29"/>
      <c r="XG102" s="29"/>
      <c r="XH102" s="29"/>
      <c r="XI102" s="29"/>
      <c r="XJ102" s="29"/>
      <c r="XK102" s="29"/>
      <c r="XL102" s="29"/>
      <c r="XM102" s="29"/>
      <c r="XN102" s="29"/>
      <c r="XO102" s="29"/>
      <c r="XP102" s="29"/>
      <c r="XQ102" s="29"/>
      <c r="XR102" s="29"/>
      <c r="XS102" s="29"/>
      <c r="XT102" s="29"/>
      <c r="XU102" s="29"/>
      <c r="XV102" s="29"/>
      <c r="XW102" s="29"/>
      <c r="XX102" s="29"/>
      <c r="XY102" s="29"/>
      <c r="XZ102" s="29"/>
      <c r="YA102" s="29"/>
      <c r="YB102" s="29"/>
      <c r="YC102" s="29"/>
      <c r="YD102" s="29"/>
      <c r="YE102" s="29"/>
      <c r="YF102" s="29"/>
      <c r="YG102" s="29"/>
      <c r="YH102" s="29"/>
      <c r="YI102" s="29"/>
      <c r="YJ102" s="29"/>
      <c r="YK102" s="29"/>
      <c r="YL102" s="29"/>
      <c r="YM102" s="29"/>
      <c r="YN102" s="29"/>
      <c r="YO102" s="29"/>
      <c r="YP102" s="29"/>
      <c r="YQ102" s="29"/>
      <c r="YR102" s="29"/>
      <c r="YS102" s="29"/>
      <c r="YT102" s="29"/>
      <c r="YU102" s="29"/>
      <c r="YV102" s="29"/>
      <c r="YW102" s="29"/>
      <c r="YX102" s="29"/>
      <c r="YY102" s="29"/>
      <c r="YZ102" s="29"/>
      <c r="ZA102" s="29"/>
      <c r="ZB102" s="29"/>
      <c r="ZC102" s="29"/>
      <c r="ZD102" s="29"/>
      <c r="ZE102" s="29"/>
      <c r="ZF102" s="29"/>
      <c r="ZG102" s="29"/>
      <c r="ZH102" s="29"/>
      <c r="ZI102" s="29"/>
      <c r="ZJ102" s="29"/>
      <c r="ZK102" s="29"/>
      <c r="ZL102" s="29"/>
      <c r="ZM102" s="29"/>
      <c r="ZN102" s="29"/>
      <c r="ZO102" s="29"/>
      <c r="ZP102" s="29"/>
      <c r="ZQ102" s="29"/>
      <c r="ZR102" s="29"/>
      <c r="ZS102" s="29"/>
      <c r="ZT102" s="29"/>
      <c r="ZU102" s="29"/>
      <c r="ZV102" s="29"/>
      <c r="ZW102" s="29"/>
      <c r="ZX102" s="29"/>
      <c r="ZY102" s="29"/>
      <c r="ZZ102" s="29"/>
      <c r="AAA102" s="29"/>
      <c r="AAB102" s="29"/>
      <c r="AAC102" s="29"/>
      <c r="AAD102" s="29"/>
      <c r="AAE102" s="29"/>
      <c r="AAF102" s="29"/>
      <c r="AAG102" s="29"/>
      <c r="AAH102" s="29"/>
      <c r="AAI102" s="29"/>
      <c r="AAJ102" s="29"/>
      <c r="AAK102" s="29"/>
      <c r="AAL102" s="29"/>
      <c r="AAM102" s="29"/>
      <c r="AAN102" s="29"/>
      <c r="AAO102" s="29"/>
      <c r="AAP102" s="29"/>
      <c r="AAQ102" s="29"/>
      <c r="AAR102" s="29"/>
      <c r="AAS102" s="29"/>
      <c r="AAT102" s="29"/>
      <c r="AAU102" s="29"/>
      <c r="AAV102" s="29"/>
      <c r="AAW102" s="29"/>
      <c r="AAX102" s="29"/>
      <c r="AAY102" s="29"/>
      <c r="AAZ102" s="29"/>
      <c r="ABA102" s="29"/>
      <c r="ABB102" s="29"/>
      <c r="ABC102" s="29"/>
      <c r="ABD102" s="29"/>
      <c r="ABE102" s="29"/>
      <c r="ABF102" s="29"/>
      <c r="ABG102" s="29"/>
      <c r="ABH102" s="29"/>
      <c r="ABI102" s="29"/>
      <c r="ABJ102" s="29"/>
      <c r="ABK102" s="29"/>
      <c r="ABL102" s="29"/>
      <c r="ABM102" s="29"/>
      <c r="ABN102" s="29"/>
      <c r="ABO102" s="29"/>
      <c r="ABP102" s="29"/>
      <c r="ABQ102" s="29"/>
      <c r="ABR102" s="29"/>
      <c r="ABS102" s="29"/>
      <c r="ABT102" s="29"/>
      <c r="ABU102" s="29"/>
      <c r="ABV102" s="29"/>
      <c r="ABW102" s="29"/>
      <c r="ABX102" s="29"/>
      <c r="ABY102" s="29"/>
      <c r="ABZ102" s="29"/>
      <c r="ACA102" s="29"/>
      <c r="ACB102" s="29"/>
      <c r="ACC102" s="29"/>
      <c r="ACD102" s="29"/>
      <c r="ACE102" s="29"/>
      <c r="ACF102" s="29"/>
      <c r="ACG102" s="29"/>
      <c r="ACH102" s="29"/>
      <c r="ACI102" s="29"/>
      <c r="ACJ102" s="29"/>
      <c r="ACK102" s="29"/>
      <c r="ACL102" s="29"/>
      <c r="ACM102" s="29"/>
      <c r="ACN102" s="29"/>
      <c r="ACO102" s="29"/>
      <c r="ACP102" s="29"/>
      <c r="ACQ102" s="29"/>
      <c r="ACR102" s="29"/>
      <c r="ACS102" s="29"/>
      <c r="ACT102" s="29"/>
      <c r="ACU102" s="29"/>
      <c r="ACV102" s="29"/>
      <c r="ACW102" s="29"/>
      <c r="ACX102" s="29"/>
      <c r="ACY102" s="29"/>
      <c r="ACZ102" s="29"/>
      <c r="ADA102" s="29"/>
      <c r="ADB102" s="29"/>
      <c r="ADC102" s="29"/>
      <c r="ADD102" s="29"/>
      <c r="ADE102" s="29"/>
      <c r="ADF102" s="29"/>
      <c r="ADG102" s="29"/>
      <c r="ADH102" s="29"/>
      <c r="ADI102" s="29"/>
      <c r="ADJ102" s="29"/>
      <c r="ADK102" s="29"/>
      <c r="ADL102" s="29"/>
      <c r="ADM102" s="29"/>
      <c r="ADN102" s="29"/>
      <c r="ADO102" s="29"/>
      <c r="ADP102" s="29"/>
      <c r="ADQ102" s="29"/>
      <c r="ADR102" s="29"/>
      <c r="ADS102" s="29"/>
      <c r="ADT102" s="29"/>
      <c r="ADU102" s="29"/>
      <c r="ADV102" s="29"/>
      <c r="ADW102" s="29"/>
      <c r="ADX102" s="29"/>
      <c r="ADY102" s="29"/>
      <c r="ADZ102" s="29"/>
      <c r="AEA102" s="29"/>
      <c r="AEB102" s="29"/>
      <c r="AEC102" s="29"/>
      <c r="AED102" s="29"/>
      <c r="AEE102" s="29"/>
      <c r="AEF102" s="29"/>
      <c r="AEG102" s="29"/>
      <c r="AEH102" s="29"/>
      <c r="AEI102" s="29"/>
      <c r="AEJ102" s="29"/>
      <c r="AEK102" s="29"/>
      <c r="AEL102" s="29"/>
      <c r="AEM102" s="29"/>
      <c r="AEN102" s="29"/>
      <c r="AEO102" s="29"/>
      <c r="AEP102" s="29"/>
      <c r="AEQ102" s="29"/>
      <c r="AER102" s="29"/>
      <c r="AES102" s="29"/>
      <c r="AET102" s="29"/>
      <c r="AEU102" s="29"/>
      <c r="AEV102" s="29"/>
      <c r="AEW102" s="29"/>
      <c r="AEX102" s="29"/>
      <c r="AEY102" s="29"/>
      <c r="AEZ102" s="29"/>
      <c r="AFA102" s="29"/>
      <c r="AFB102" s="29"/>
      <c r="AFC102" s="29"/>
      <c r="AFD102" s="29"/>
      <c r="AFE102" s="29"/>
      <c r="AFF102" s="29"/>
      <c r="AFG102" s="29"/>
      <c r="AFH102" s="29"/>
      <c r="AFI102" s="29"/>
      <c r="AFJ102" s="29"/>
      <c r="AFK102" s="29"/>
      <c r="AFL102" s="29"/>
      <c r="AFM102" s="29"/>
      <c r="AFN102" s="29"/>
      <c r="AFO102" s="29"/>
      <c r="AFP102" s="29"/>
      <c r="AFQ102" s="29"/>
      <c r="AFR102" s="29"/>
      <c r="AFS102" s="29"/>
      <c r="AFT102" s="29"/>
      <c r="AFU102" s="29"/>
      <c r="AFV102" s="29"/>
      <c r="AFW102" s="29"/>
      <c r="AFX102" s="29"/>
      <c r="AFY102" s="29"/>
      <c r="AFZ102" s="29"/>
      <c r="AGA102" s="29"/>
      <c r="AGB102" s="29"/>
      <c r="AGC102" s="29"/>
      <c r="AGD102" s="29"/>
      <c r="AGE102" s="29"/>
      <c r="AGF102" s="29"/>
      <c r="AGG102" s="29"/>
      <c r="AGH102" s="29"/>
      <c r="AGI102" s="29"/>
      <c r="AGJ102" s="29"/>
      <c r="AGK102" s="29"/>
      <c r="AGL102" s="29"/>
      <c r="AGM102" s="29"/>
      <c r="AGN102" s="29"/>
      <c r="AGO102" s="29"/>
      <c r="AGP102" s="29"/>
      <c r="AGQ102" s="29"/>
      <c r="AGR102" s="29"/>
      <c r="AGS102" s="29"/>
      <c r="AGT102" s="29"/>
      <c r="AGU102" s="29"/>
      <c r="AGV102" s="29"/>
      <c r="AGW102" s="29"/>
      <c r="AGX102" s="29"/>
      <c r="AGY102" s="29"/>
      <c r="AGZ102" s="29"/>
      <c r="AHA102" s="29"/>
      <c r="AHB102" s="29"/>
      <c r="AHC102" s="29"/>
      <c r="AHD102" s="29"/>
      <c r="AHE102" s="29"/>
      <c r="AHF102" s="29"/>
      <c r="AHG102" s="29"/>
      <c r="AHH102" s="29"/>
      <c r="AHI102" s="29"/>
      <c r="AHJ102" s="29"/>
      <c r="AHK102" s="29"/>
      <c r="AHL102" s="29"/>
      <c r="AHM102" s="29"/>
      <c r="AHN102" s="29"/>
      <c r="AHO102" s="29"/>
      <c r="AHP102" s="29"/>
      <c r="AHQ102" s="29"/>
      <c r="AHR102" s="29"/>
      <c r="AHS102" s="29"/>
      <c r="AHT102" s="29"/>
      <c r="AHU102" s="29"/>
      <c r="AHV102" s="29"/>
      <c r="AHW102" s="29"/>
      <c r="AHX102" s="29"/>
      <c r="AHY102" s="29"/>
      <c r="AHZ102" s="29"/>
      <c r="AIA102" s="29"/>
      <c r="AIB102" s="29"/>
      <c r="AIC102" s="29"/>
      <c r="AID102" s="29"/>
      <c r="AIE102" s="29"/>
      <c r="AIF102" s="29"/>
      <c r="AIG102" s="29"/>
      <c r="AIH102" s="29"/>
      <c r="AII102" s="29"/>
      <c r="AIJ102" s="29"/>
      <c r="AIK102" s="29"/>
      <c r="AIL102" s="29"/>
      <c r="AIM102" s="29"/>
      <c r="AIN102" s="29"/>
      <c r="AIO102" s="29"/>
      <c r="AIP102" s="29"/>
      <c r="AIQ102" s="29"/>
      <c r="AIR102" s="29"/>
      <c r="AIS102" s="29"/>
      <c r="AIT102" s="29"/>
      <c r="AIU102" s="29"/>
      <c r="AIV102" s="29"/>
      <c r="AIW102" s="29"/>
      <c r="AIX102" s="29"/>
      <c r="AIY102" s="29"/>
      <c r="AIZ102" s="29"/>
      <c r="AJA102" s="29"/>
      <c r="AJB102" s="29"/>
      <c r="AJC102" s="29"/>
      <c r="AJD102" s="29"/>
      <c r="AJE102" s="29"/>
      <c r="AJF102" s="29"/>
      <c r="AJG102" s="29"/>
      <c r="AJH102" s="29"/>
      <c r="AJI102" s="29"/>
      <c r="AJJ102" s="29"/>
      <c r="AJK102" s="29"/>
      <c r="AJL102" s="29"/>
      <c r="AJM102" s="29"/>
      <c r="AJN102" s="29"/>
      <c r="AJO102" s="29"/>
      <c r="AJP102" s="29"/>
      <c r="AJQ102" s="29"/>
      <c r="AJR102" s="29"/>
      <c r="AJS102" s="29"/>
      <c r="AJT102" s="29"/>
      <c r="AJU102" s="29"/>
      <c r="AJV102" s="29"/>
      <c r="AJW102" s="29"/>
      <c r="AJX102" s="29"/>
      <c r="AJY102" s="29"/>
      <c r="AJZ102" s="29"/>
      <c r="AKA102" s="29"/>
      <c r="AKB102" s="29"/>
      <c r="AKC102" s="29"/>
      <c r="AKD102" s="29"/>
      <c r="AKE102" s="29"/>
      <c r="AKF102" s="29"/>
      <c r="AKG102" s="29"/>
      <c r="AKH102" s="29"/>
      <c r="AKI102" s="29"/>
      <c r="AKJ102" s="29"/>
      <c r="AKK102" s="29"/>
      <c r="AKL102" s="29"/>
      <c r="AKM102" s="29"/>
      <c r="AKN102" s="29"/>
      <c r="AKO102" s="29"/>
      <c r="AKP102" s="29"/>
      <c r="AKQ102" s="29"/>
      <c r="AKR102" s="29"/>
      <c r="AKS102" s="29"/>
      <c r="AKT102" s="29"/>
      <c r="AKU102" s="29"/>
      <c r="AKV102" s="29"/>
      <c r="AKW102" s="29"/>
      <c r="AKX102" s="29"/>
      <c r="AKY102" s="29"/>
      <c r="AKZ102" s="29"/>
      <c r="ALA102" s="29"/>
      <c r="ALB102" s="29"/>
      <c r="ALC102" s="29"/>
      <c r="ALD102" s="29"/>
      <c r="ALE102" s="29"/>
      <c r="ALF102" s="29"/>
      <c r="ALG102" s="29"/>
      <c r="ALH102" s="29"/>
      <c r="ALI102" s="29"/>
      <c r="ALJ102" s="29"/>
      <c r="ALK102" s="29"/>
      <c r="ALL102" s="29"/>
      <c r="ALM102" s="29"/>
      <c r="ALN102" s="29"/>
      <c r="ALO102" s="29"/>
      <c r="ALP102" s="29"/>
      <c r="ALQ102" s="29"/>
      <c r="ALR102" s="29"/>
      <c r="ALS102" s="29"/>
      <c r="ALT102" s="29"/>
      <c r="ALU102" s="29"/>
      <c r="ALV102" s="29"/>
      <c r="ALW102" s="29"/>
      <c r="ALX102" s="29"/>
      <c r="ALY102" s="29"/>
      <c r="ALZ102" s="29"/>
      <c r="AMA102" s="29"/>
      <c r="AMB102" s="29"/>
      <c r="AMC102" s="29"/>
      <c r="AMD102" s="29"/>
      <c r="AME102" s="29"/>
      <c r="AMF102" s="29"/>
      <c r="AMG102" s="29"/>
      <c r="AMH102" s="29"/>
      <c r="AMI102" s="29"/>
      <c r="AMJ102" s="29"/>
      <c r="AMK102" s="29"/>
    </row>
    <row r="103" spans="1:1025" s="21" customFormat="1" ht="16.5" customHeight="1">
      <c r="A103" s="325" t="s">
        <v>115</v>
      </c>
      <c r="B103" s="325"/>
      <c r="C103" s="325"/>
      <c r="D103" s="325"/>
      <c r="E103" s="325"/>
      <c r="F103" s="325"/>
      <c r="G103" s="52">
        <f>SUM(G100:G102)</f>
        <v>2466.63</v>
      </c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20"/>
      <c r="IV103" s="20"/>
      <c r="IW103" s="20"/>
      <c r="IX103" s="20"/>
      <c r="IY103" s="20"/>
      <c r="IZ103" s="20"/>
      <c r="JA103" s="20"/>
      <c r="JB103" s="20"/>
      <c r="JC103" s="20"/>
      <c r="JD103" s="20"/>
      <c r="JE103" s="20"/>
      <c r="JF103" s="20"/>
      <c r="JG103" s="20"/>
      <c r="JH103" s="20"/>
      <c r="JI103" s="20"/>
      <c r="JJ103" s="20"/>
      <c r="JK103" s="20"/>
      <c r="JL103" s="20"/>
      <c r="JM103" s="20"/>
      <c r="JN103" s="20"/>
      <c r="JO103" s="20"/>
      <c r="JP103" s="20"/>
      <c r="JQ103" s="20"/>
      <c r="JR103" s="20"/>
      <c r="JS103" s="20"/>
      <c r="JT103" s="20"/>
      <c r="JU103" s="20"/>
      <c r="JV103" s="20"/>
      <c r="JW103" s="20"/>
      <c r="JX103" s="20"/>
      <c r="JY103" s="20"/>
      <c r="JZ103" s="20"/>
      <c r="KA103" s="20"/>
      <c r="KB103" s="20"/>
      <c r="KC103" s="20"/>
      <c r="KD103" s="20"/>
      <c r="KE103" s="20"/>
      <c r="KF103" s="20"/>
      <c r="KG103" s="20"/>
      <c r="KH103" s="20"/>
      <c r="KI103" s="20"/>
      <c r="KJ103" s="20"/>
      <c r="KK103" s="20"/>
      <c r="KL103" s="20"/>
      <c r="KM103" s="20"/>
      <c r="KN103" s="20"/>
      <c r="KO103" s="20"/>
      <c r="KP103" s="20"/>
      <c r="KQ103" s="20"/>
      <c r="KR103" s="20"/>
      <c r="KS103" s="20"/>
      <c r="KT103" s="20"/>
      <c r="KU103" s="20"/>
      <c r="KV103" s="20"/>
      <c r="KW103" s="20"/>
      <c r="KX103" s="20"/>
      <c r="KY103" s="20"/>
      <c r="KZ103" s="20"/>
      <c r="LA103" s="20"/>
      <c r="LB103" s="20"/>
      <c r="LC103" s="20"/>
      <c r="LD103" s="20"/>
      <c r="LE103" s="20"/>
      <c r="LF103" s="20"/>
      <c r="LG103" s="20"/>
      <c r="LH103" s="20"/>
      <c r="LI103" s="20"/>
      <c r="LJ103" s="20"/>
      <c r="LK103" s="20"/>
      <c r="LL103" s="20"/>
      <c r="LM103" s="20"/>
      <c r="LN103" s="20"/>
      <c r="LO103" s="20"/>
      <c r="LP103" s="20"/>
      <c r="LQ103" s="20"/>
      <c r="LR103" s="20"/>
      <c r="LS103" s="20"/>
      <c r="LT103" s="20"/>
      <c r="LU103" s="20"/>
      <c r="LV103" s="20"/>
      <c r="LW103" s="20"/>
      <c r="LX103" s="20"/>
      <c r="LY103" s="20"/>
      <c r="LZ103" s="20"/>
      <c r="MA103" s="20"/>
      <c r="MB103" s="20"/>
      <c r="MC103" s="20"/>
      <c r="MD103" s="20"/>
      <c r="ME103" s="20"/>
      <c r="MF103" s="20"/>
      <c r="MG103" s="20"/>
      <c r="MH103" s="20"/>
      <c r="MI103" s="20"/>
      <c r="MJ103" s="20"/>
      <c r="MK103" s="20"/>
      <c r="ML103" s="20"/>
      <c r="MM103" s="20"/>
      <c r="MN103" s="20"/>
      <c r="MO103" s="20"/>
      <c r="MP103" s="20"/>
      <c r="MQ103" s="20"/>
      <c r="MR103" s="20"/>
      <c r="MS103" s="20"/>
      <c r="MT103" s="20"/>
      <c r="MU103" s="20"/>
      <c r="MV103" s="20"/>
      <c r="MW103" s="20"/>
      <c r="MX103" s="20"/>
      <c r="MY103" s="20"/>
      <c r="MZ103" s="20"/>
      <c r="NA103" s="20"/>
      <c r="NB103" s="20"/>
      <c r="NC103" s="20"/>
      <c r="ND103" s="20"/>
      <c r="NE103" s="20"/>
      <c r="NF103" s="20"/>
      <c r="NG103" s="20"/>
      <c r="NH103" s="20"/>
      <c r="NI103" s="20"/>
      <c r="NJ103" s="20"/>
      <c r="NK103" s="20"/>
      <c r="NL103" s="20"/>
      <c r="NM103" s="20"/>
      <c r="NN103" s="20"/>
      <c r="NO103" s="20"/>
      <c r="NP103" s="20"/>
      <c r="NQ103" s="20"/>
      <c r="NR103" s="20"/>
      <c r="NS103" s="20"/>
      <c r="NT103" s="20"/>
      <c r="NU103" s="20"/>
      <c r="NV103" s="20"/>
      <c r="NW103" s="20"/>
      <c r="NX103" s="20"/>
      <c r="NY103" s="20"/>
      <c r="NZ103" s="20"/>
      <c r="OA103" s="20"/>
      <c r="OB103" s="20"/>
      <c r="OC103" s="20"/>
      <c r="OD103" s="20"/>
      <c r="OE103" s="20"/>
      <c r="OF103" s="20"/>
      <c r="OG103" s="20"/>
      <c r="OH103" s="20"/>
      <c r="OI103" s="20"/>
      <c r="OJ103" s="20"/>
      <c r="OK103" s="20"/>
      <c r="OL103" s="20"/>
      <c r="OM103" s="20"/>
      <c r="ON103" s="20"/>
      <c r="OO103" s="20"/>
      <c r="OP103" s="20"/>
      <c r="OQ103" s="20"/>
      <c r="OR103" s="20"/>
      <c r="OS103" s="20"/>
      <c r="OT103" s="20"/>
      <c r="OU103" s="20"/>
      <c r="OV103" s="20"/>
      <c r="OW103" s="20"/>
      <c r="OX103" s="20"/>
      <c r="OY103" s="20"/>
      <c r="OZ103" s="20"/>
      <c r="PA103" s="20"/>
      <c r="PB103" s="20"/>
      <c r="PC103" s="20"/>
      <c r="PD103" s="20"/>
      <c r="PE103" s="20"/>
      <c r="PF103" s="20"/>
      <c r="PG103" s="20"/>
      <c r="PH103" s="20"/>
      <c r="PI103" s="20"/>
      <c r="PJ103" s="20"/>
      <c r="PK103" s="20"/>
      <c r="PL103" s="20"/>
      <c r="PM103" s="20"/>
      <c r="PN103" s="20"/>
      <c r="PO103" s="20"/>
      <c r="PP103" s="20"/>
      <c r="PQ103" s="20"/>
      <c r="PR103" s="20"/>
      <c r="PS103" s="20"/>
      <c r="PT103" s="20"/>
      <c r="PU103" s="20"/>
      <c r="PV103" s="20"/>
      <c r="PW103" s="20"/>
      <c r="PX103" s="20"/>
      <c r="PY103" s="20"/>
      <c r="PZ103" s="20"/>
      <c r="QA103" s="20"/>
      <c r="QB103" s="20"/>
      <c r="QC103" s="20"/>
      <c r="QD103" s="20"/>
      <c r="QE103" s="20"/>
      <c r="QF103" s="20"/>
      <c r="QG103" s="20"/>
      <c r="QH103" s="20"/>
      <c r="QI103" s="20"/>
      <c r="QJ103" s="20"/>
      <c r="QK103" s="20"/>
      <c r="QL103" s="20"/>
      <c r="QM103" s="20"/>
      <c r="QN103" s="20"/>
      <c r="QO103" s="20"/>
      <c r="QP103" s="20"/>
      <c r="QQ103" s="20"/>
      <c r="QR103" s="20"/>
      <c r="QS103" s="20"/>
      <c r="QT103" s="20"/>
      <c r="QU103" s="20"/>
      <c r="QV103" s="20"/>
      <c r="QW103" s="20"/>
      <c r="QX103" s="20"/>
      <c r="QY103" s="20"/>
      <c r="QZ103" s="20"/>
      <c r="RA103" s="20"/>
      <c r="RB103" s="20"/>
      <c r="RC103" s="20"/>
      <c r="RD103" s="20"/>
      <c r="RE103" s="20"/>
      <c r="RF103" s="20"/>
      <c r="RG103" s="20"/>
      <c r="RH103" s="20"/>
      <c r="RI103" s="20"/>
      <c r="RJ103" s="20"/>
      <c r="RK103" s="20"/>
      <c r="RL103" s="20"/>
      <c r="RM103" s="20"/>
      <c r="RN103" s="20"/>
      <c r="RO103" s="20"/>
      <c r="RP103" s="20"/>
      <c r="RQ103" s="20"/>
      <c r="RR103" s="20"/>
      <c r="RS103" s="20"/>
      <c r="RT103" s="20"/>
      <c r="RU103" s="20"/>
      <c r="RV103" s="20"/>
      <c r="RW103" s="20"/>
      <c r="RX103" s="20"/>
      <c r="RY103" s="20"/>
      <c r="RZ103" s="20"/>
      <c r="SA103" s="20"/>
      <c r="SB103" s="20"/>
      <c r="SC103" s="20"/>
      <c r="SD103" s="20"/>
      <c r="SE103" s="20"/>
      <c r="SF103" s="20"/>
      <c r="SG103" s="20"/>
      <c r="SH103" s="20"/>
      <c r="SI103" s="20"/>
      <c r="SJ103" s="20"/>
      <c r="SK103" s="20"/>
      <c r="SL103" s="20"/>
      <c r="SM103" s="20"/>
      <c r="SN103" s="20"/>
      <c r="SO103" s="20"/>
      <c r="SP103" s="20"/>
      <c r="SQ103" s="20"/>
      <c r="SR103" s="20"/>
      <c r="SS103" s="20"/>
      <c r="ST103" s="20"/>
      <c r="SU103" s="20"/>
      <c r="SV103" s="20"/>
      <c r="SW103" s="20"/>
      <c r="SX103" s="20"/>
      <c r="SY103" s="20"/>
      <c r="SZ103" s="20"/>
      <c r="TA103" s="20"/>
      <c r="TB103" s="20"/>
      <c r="TC103" s="20"/>
      <c r="TD103" s="20"/>
      <c r="TE103" s="20"/>
      <c r="TF103" s="20"/>
      <c r="TG103" s="20"/>
      <c r="TH103" s="20"/>
      <c r="TI103" s="20"/>
      <c r="TJ103" s="20"/>
      <c r="TK103" s="20"/>
      <c r="TL103" s="20"/>
      <c r="TM103" s="20"/>
      <c r="TN103" s="20"/>
      <c r="TO103" s="20"/>
      <c r="TP103" s="20"/>
      <c r="TQ103" s="20"/>
      <c r="TR103" s="20"/>
      <c r="TS103" s="20"/>
      <c r="TT103" s="20"/>
      <c r="TU103" s="20"/>
      <c r="TV103" s="20"/>
      <c r="TW103" s="20"/>
      <c r="TX103" s="20"/>
      <c r="TY103" s="20"/>
      <c r="TZ103" s="20"/>
      <c r="UA103" s="20"/>
      <c r="UB103" s="20"/>
      <c r="UC103" s="20"/>
      <c r="UD103" s="20"/>
      <c r="UE103" s="20"/>
      <c r="UF103" s="20"/>
      <c r="UG103" s="20"/>
      <c r="UH103" s="20"/>
      <c r="UI103" s="20"/>
      <c r="UJ103" s="20"/>
      <c r="UK103" s="20"/>
      <c r="UL103" s="20"/>
      <c r="UM103" s="20"/>
      <c r="UN103" s="20"/>
      <c r="UO103" s="20"/>
      <c r="UP103" s="20"/>
      <c r="UQ103" s="20"/>
      <c r="UR103" s="20"/>
      <c r="US103" s="20"/>
      <c r="UT103" s="20"/>
      <c r="UU103" s="20"/>
      <c r="UV103" s="20"/>
      <c r="UW103" s="20"/>
      <c r="UX103" s="20"/>
      <c r="UY103" s="20"/>
      <c r="UZ103" s="20"/>
      <c r="VA103" s="20"/>
      <c r="VB103" s="20"/>
      <c r="VC103" s="20"/>
      <c r="VD103" s="20"/>
      <c r="VE103" s="20"/>
      <c r="VF103" s="20"/>
      <c r="VG103" s="20"/>
      <c r="VH103" s="20"/>
      <c r="VI103" s="20"/>
      <c r="VJ103" s="20"/>
      <c r="VK103" s="20"/>
      <c r="VL103" s="20"/>
      <c r="VM103" s="20"/>
      <c r="VN103" s="20"/>
      <c r="VO103" s="20"/>
      <c r="VP103" s="20"/>
      <c r="VQ103" s="20"/>
      <c r="VR103" s="20"/>
      <c r="VS103" s="20"/>
      <c r="VT103" s="20"/>
      <c r="VU103" s="20"/>
      <c r="VV103" s="20"/>
      <c r="VW103" s="20"/>
      <c r="VX103" s="20"/>
      <c r="VY103" s="20"/>
      <c r="VZ103" s="20"/>
      <c r="WA103" s="20"/>
      <c r="WB103" s="20"/>
      <c r="WC103" s="20"/>
      <c r="WD103" s="20"/>
      <c r="WE103" s="20"/>
      <c r="WF103" s="20"/>
      <c r="WG103" s="20"/>
      <c r="WH103" s="20"/>
      <c r="WI103" s="20"/>
      <c r="WJ103" s="20"/>
      <c r="WK103" s="20"/>
      <c r="WL103" s="20"/>
      <c r="WM103" s="20"/>
      <c r="WN103" s="20"/>
      <c r="WO103" s="20"/>
      <c r="WP103" s="20"/>
      <c r="WQ103" s="20"/>
      <c r="WR103" s="20"/>
      <c r="WS103" s="20"/>
      <c r="WT103" s="20"/>
      <c r="WU103" s="20"/>
      <c r="WV103" s="20"/>
      <c r="WW103" s="20"/>
      <c r="WX103" s="20"/>
      <c r="WY103" s="20"/>
      <c r="WZ103" s="20"/>
      <c r="XA103" s="20"/>
      <c r="XB103" s="20"/>
      <c r="XC103" s="20"/>
      <c r="XD103" s="20"/>
      <c r="XE103" s="20"/>
      <c r="XF103" s="20"/>
      <c r="XG103" s="20"/>
      <c r="XH103" s="20"/>
      <c r="XI103" s="20"/>
      <c r="XJ103" s="20"/>
      <c r="XK103" s="20"/>
      <c r="XL103" s="20"/>
      <c r="XM103" s="20"/>
      <c r="XN103" s="20"/>
      <c r="XO103" s="20"/>
      <c r="XP103" s="20"/>
      <c r="XQ103" s="20"/>
      <c r="XR103" s="20"/>
      <c r="XS103" s="20"/>
      <c r="XT103" s="20"/>
      <c r="XU103" s="20"/>
      <c r="XV103" s="20"/>
      <c r="XW103" s="20"/>
      <c r="XX103" s="20"/>
      <c r="XY103" s="20"/>
      <c r="XZ103" s="20"/>
      <c r="YA103" s="20"/>
      <c r="YB103" s="20"/>
      <c r="YC103" s="20"/>
      <c r="YD103" s="20"/>
      <c r="YE103" s="20"/>
      <c r="YF103" s="20"/>
      <c r="YG103" s="20"/>
      <c r="YH103" s="20"/>
      <c r="YI103" s="20"/>
      <c r="YJ103" s="20"/>
      <c r="YK103" s="20"/>
      <c r="YL103" s="20"/>
      <c r="YM103" s="20"/>
      <c r="YN103" s="20"/>
      <c r="YO103" s="20"/>
      <c r="YP103" s="20"/>
      <c r="YQ103" s="20"/>
      <c r="YR103" s="20"/>
      <c r="YS103" s="20"/>
      <c r="YT103" s="20"/>
      <c r="YU103" s="20"/>
      <c r="YV103" s="20"/>
      <c r="YW103" s="20"/>
      <c r="YX103" s="20"/>
      <c r="YY103" s="20"/>
      <c r="YZ103" s="20"/>
      <c r="ZA103" s="20"/>
      <c r="ZB103" s="20"/>
      <c r="ZC103" s="20"/>
      <c r="ZD103" s="20"/>
      <c r="ZE103" s="20"/>
      <c r="ZF103" s="20"/>
      <c r="ZG103" s="20"/>
      <c r="ZH103" s="20"/>
      <c r="ZI103" s="20"/>
      <c r="ZJ103" s="20"/>
      <c r="ZK103" s="20"/>
      <c r="ZL103" s="20"/>
      <c r="ZM103" s="20"/>
      <c r="ZN103" s="20"/>
      <c r="ZO103" s="20"/>
      <c r="ZP103" s="20"/>
      <c r="ZQ103" s="20"/>
      <c r="ZR103" s="20"/>
      <c r="ZS103" s="20"/>
      <c r="ZT103" s="20"/>
      <c r="ZU103" s="20"/>
      <c r="ZV103" s="20"/>
      <c r="ZW103" s="20"/>
      <c r="ZX103" s="20"/>
      <c r="ZY103" s="20"/>
      <c r="ZZ103" s="20"/>
      <c r="AAA103" s="20"/>
      <c r="AAB103" s="20"/>
      <c r="AAC103" s="20"/>
      <c r="AAD103" s="20"/>
      <c r="AAE103" s="20"/>
      <c r="AAF103" s="20"/>
      <c r="AAG103" s="20"/>
      <c r="AAH103" s="20"/>
      <c r="AAI103" s="20"/>
      <c r="AAJ103" s="20"/>
      <c r="AAK103" s="20"/>
      <c r="AAL103" s="20"/>
      <c r="AAM103" s="20"/>
      <c r="AAN103" s="20"/>
      <c r="AAO103" s="20"/>
      <c r="AAP103" s="20"/>
      <c r="AAQ103" s="20"/>
      <c r="AAR103" s="20"/>
      <c r="AAS103" s="20"/>
      <c r="AAT103" s="20"/>
      <c r="AAU103" s="20"/>
      <c r="AAV103" s="20"/>
      <c r="AAW103" s="20"/>
      <c r="AAX103" s="20"/>
      <c r="AAY103" s="20"/>
      <c r="AAZ103" s="20"/>
      <c r="ABA103" s="20"/>
      <c r="ABB103" s="20"/>
      <c r="ABC103" s="20"/>
      <c r="ABD103" s="20"/>
      <c r="ABE103" s="20"/>
      <c r="ABF103" s="20"/>
      <c r="ABG103" s="20"/>
      <c r="ABH103" s="20"/>
      <c r="ABI103" s="20"/>
      <c r="ABJ103" s="20"/>
      <c r="ABK103" s="20"/>
      <c r="ABL103" s="20"/>
      <c r="ABM103" s="20"/>
      <c r="ABN103" s="20"/>
      <c r="ABO103" s="20"/>
      <c r="ABP103" s="20"/>
      <c r="ABQ103" s="20"/>
      <c r="ABR103" s="20"/>
      <c r="ABS103" s="20"/>
      <c r="ABT103" s="20"/>
      <c r="ABU103" s="20"/>
      <c r="ABV103" s="20"/>
      <c r="ABW103" s="20"/>
      <c r="ABX103" s="20"/>
      <c r="ABY103" s="20"/>
      <c r="ABZ103" s="20"/>
      <c r="ACA103" s="20"/>
      <c r="ACB103" s="20"/>
      <c r="ACC103" s="20"/>
      <c r="ACD103" s="20"/>
      <c r="ACE103" s="20"/>
      <c r="ACF103" s="20"/>
      <c r="ACG103" s="20"/>
      <c r="ACH103" s="20"/>
      <c r="ACI103" s="20"/>
      <c r="ACJ103" s="20"/>
      <c r="ACK103" s="20"/>
      <c r="ACL103" s="20"/>
      <c r="ACM103" s="20"/>
      <c r="ACN103" s="20"/>
      <c r="ACO103" s="20"/>
      <c r="ACP103" s="20"/>
      <c r="ACQ103" s="20"/>
      <c r="ACR103" s="20"/>
      <c r="ACS103" s="20"/>
      <c r="ACT103" s="20"/>
      <c r="ACU103" s="20"/>
      <c r="ACV103" s="20"/>
      <c r="ACW103" s="20"/>
      <c r="ACX103" s="20"/>
      <c r="ACY103" s="20"/>
      <c r="ACZ103" s="20"/>
      <c r="ADA103" s="20"/>
      <c r="ADB103" s="20"/>
      <c r="ADC103" s="20"/>
      <c r="ADD103" s="20"/>
      <c r="ADE103" s="20"/>
      <c r="ADF103" s="20"/>
      <c r="ADG103" s="20"/>
      <c r="ADH103" s="20"/>
      <c r="ADI103" s="20"/>
      <c r="ADJ103" s="20"/>
      <c r="ADK103" s="20"/>
      <c r="ADL103" s="20"/>
      <c r="ADM103" s="20"/>
      <c r="ADN103" s="20"/>
      <c r="ADO103" s="20"/>
      <c r="ADP103" s="20"/>
      <c r="ADQ103" s="20"/>
      <c r="ADR103" s="20"/>
      <c r="ADS103" s="20"/>
      <c r="ADT103" s="20"/>
      <c r="ADU103" s="20"/>
      <c r="ADV103" s="20"/>
      <c r="ADW103" s="20"/>
      <c r="ADX103" s="20"/>
      <c r="ADY103" s="20"/>
      <c r="ADZ103" s="20"/>
      <c r="AEA103" s="20"/>
      <c r="AEB103" s="20"/>
      <c r="AEC103" s="20"/>
      <c r="AED103" s="20"/>
      <c r="AEE103" s="20"/>
      <c r="AEF103" s="20"/>
      <c r="AEG103" s="20"/>
      <c r="AEH103" s="20"/>
      <c r="AEI103" s="20"/>
      <c r="AEJ103" s="20"/>
      <c r="AEK103" s="20"/>
      <c r="AEL103" s="20"/>
      <c r="AEM103" s="20"/>
      <c r="AEN103" s="20"/>
      <c r="AEO103" s="20"/>
      <c r="AEP103" s="20"/>
      <c r="AEQ103" s="20"/>
      <c r="AER103" s="20"/>
      <c r="AES103" s="20"/>
      <c r="AET103" s="20"/>
      <c r="AEU103" s="20"/>
      <c r="AEV103" s="20"/>
      <c r="AEW103" s="20"/>
      <c r="AEX103" s="20"/>
      <c r="AEY103" s="20"/>
      <c r="AEZ103" s="20"/>
      <c r="AFA103" s="20"/>
      <c r="AFB103" s="20"/>
      <c r="AFC103" s="20"/>
      <c r="AFD103" s="20"/>
      <c r="AFE103" s="20"/>
      <c r="AFF103" s="20"/>
      <c r="AFG103" s="20"/>
      <c r="AFH103" s="20"/>
      <c r="AFI103" s="20"/>
      <c r="AFJ103" s="20"/>
      <c r="AFK103" s="20"/>
      <c r="AFL103" s="20"/>
      <c r="AFM103" s="20"/>
      <c r="AFN103" s="20"/>
      <c r="AFO103" s="20"/>
      <c r="AFP103" s="20"/>
      <c r="AFQ103" s="20"/>
      <c r="AFR103" s="20"/>
      <c r="AFS103" s="20"/>
      <c r="AFT103" s="20"/>
      <c r="AFU103" s="20"/>
      <c r="AFV103" s="20"/>
      <c r="AFW103" s="20"/>
      <c r="AFX103" s="20"/>
      <c r="AFY103" s="20"/>
      <c r="AFZ103" s="20"/>
      <c r="AGA103" s="20"/>
      <c r="AGB103" s="20"/>
      <c r="AGC103" s="20"/>
      <c r="AGD103" s="20"/>
      <c r="AGE103" s="20"/>
      <c r="AGF103" s="20"/>
      <c r="AGG103" s="20"/>
      <c r="AGH103" s="20"/>
      <c r="AGI103" s="20"/>
      <c r="AGJ103" s="20"/>
      <c r="AGK103" s="20"/>
      <c r="AGL103" s="20"/>
      <c r="AGM103" s="20"/>
      <c r="AGN103" s="20"/>
      <c r="AGO103" s="20"/>
      <c r="AGP103" s="20"/>
      <c r="AGQ103" s="20"/>
      <c r="AGR103" s="20"/>
      <c r="AGS103" s="20"/>
      <c r="AGT103" s="20"/>
      <c r="AGU103" s="20"/>
      <c r="AGV103" s="20"/>
      <c r="AGW103" s="20"/>
      <c r="AGX103" s="20"/>
      <c r="AGY103" s="20"/>
      <c r="AGZ103" s="20"/>
      <c r="AHA103" s="20"/>
      <c r="AHB103" s="20"/>
      <c r="AHC103" s="20"/>
      <c r="AHD103" s="20"/>
      <c r="AHE103" s="20"/>
      <c r="AHF103" s="20"/>
      <c r="AHG103" s="20"/>
      <c r="AHH103" s="20"/>
      <c r="AHI103" s="20"/>
      <c r="AHJ103" s="20"/>
      <c r="AHK103" s="20"/>
      <c r="AHL103" s="20"/>
      <c r="AHM103" s="20"/>
      <c r="AHN103" s="20"/>
      <c r="AHO103" s="20"/>
      <c r="AHP103" s="20"/>
      <c r="AHQ103" s="20"/>
      <c r="AHR103" s="20"/>
      <c r="AHS103" s="20"/>
      <c r="AHT103" s="20"/>
      <c r="AHU103" s="20"/>
      <c r="AHV103" s="20"/>
      <c r="AHW103" s="20"/>
      <c r="AHX103" s="20"/>
      <c r="AHY103" s="20"/>
      <c r="AHZ103" s="20"/>
      <c r="AIA103" s="20"/>
      <c r="AIB103" s="20"/>
      <c r="AIC103" s="20"/>
      <c r="AID103" s="20"/>
      <c r="AIE103" s="20"/>
      <c r="AIF103" s="20"/>
      <c r="AIG103" s="20"/>
      <c r="AIH103" s="20"/>
      <c r="AII103" s="20"/>
      <c r="AIJ103" s="20"/>
      <c r="AIK103" s="20"/>
      <c r="AIL103" s="20"/>
      <c r="AIM103" s="20"/>
      <c r="AIN103" s="20"/>
      <c r="AIO103" s="20"/>
      <c r="AIP103" s="20"/>
      <c r="AIQ103" s="20"/>
      <c r="AIR103" s="20"/>
      <c r="AIS103" s="20"/>
      <c r="AIT103" s="20"/>
      <c r="AIU103" s="20"/>
      <c r="AIV103" s="20"/>
      <c r="AIW103" s="20"/>
      <c r="AIX103" s="20"/>
      <c r="AIY103" s="20"/>
      <c r="AIZ103" s="20"/>
      <c r="AJA103" s="20"/>
      <c r="AJB103" s="20"/>
      <c r="AJC103" s="20"/>
      <c r="AJD103" s="20"/>
      <c r="AJE103" s="20"/>
      <c r="AJF103" s="20"/>
      <c r="AJG103" s="20"/>
      <c r="AJH103" s="20"/>
      <c r="AJI103" s="20"/>
      <c r="AJJ103" s="20"/>
      <c r="AJK103" s="20"/>
      <c r="AJL103" s="20"/>
      <c r="AJM103" s="20"/>
      <c r="AJN103" s="20"/>
      <c r="AJO103" s="20"/>
      <c r="AJP103" s="20"/>
      <c r="AJQ103" s="20"/>
      <c r="AJR103" s="20"/>
      <c r="AJS103" s="20"/>
      <c r="AJT103" s="20"/>
      <c r="AJU103" s="20"/>
      <c r="AJV103" s="20"/>
      <c r="AJW103" s="20"/>
      <c r="AJX103" s="20"/>
      <c r="AJY103" s="20"/>
      <c r="AJZ103" s="20"/>
      <c r="AKA103" s="20"/>
      <c r="AKB103" s="20"/>
      <c r="AKC103" s="20"/>
      <c r="AKD103" s="20"/>
      <c r="AKE103" s="20"/>
      <c r="AKF103" s="20"/>
      <c r="AKG103" s="20"/>
      <c r="AKH103" s="20"/>
      <c r="AKI103" s="20"/>
      <c r="AKJ103" s="20"/>
      <c r="AKK103" s="20"/>
      <c r="AKL103" s="20"/>
      <c r="AKM103" s="20"/>
      <c r="AKN103" s="20"/>
      <c r="AKO103" s="20"/>
      <c r="AKP103" s="20"/>
      <c r="AKQ103" s="20"/>
      <c r="AKR103" s="20"/>
      <c r="AKS103" s="20"/>
      <c r="AKT103" s="20"/>
      <c r="AKU103" s="20"/>
      <c r="AKV103" s="20"/>
      <c r="AKW103" s="20"/>
      <c r="AKX103" s="20"/>
      <c r="AKY103" s="20"/>
      <c r="AKZ103" s="20"/>
      <c r="ALA103" s="20"/>
      <c r="ALB103" s="20"/>
      <c r="ALC103" s="20"/>
      <c r="ALD103" s="20"/>
      <c r="ALE103" s="20"/>
      <c r="ALF103" s="20"/>
      <c r="ALG103" s="20"/>
      <c r="ALH103" s="20"/>
      <c r="ALI103" s="20"/>
      <c r="ALJ103" s="20"/>
      <c r="ALK103" s="20"/>
      <c r="ALL103" s="20"/>
      <c r="ALM103" s="20"/>
      <c r="ALN103" s="20"/>
      <c r="ALO103" s="20"/>
      <c r="ALP103" s="20"/>
      <c r="ALQ103" s="20"/>
      <c r="ALR103" s="20"/>
      <c r="ALS103" s="20"/>
      <c r="ALT103" s="20"/>
      <c r="ALU103" s="20"/>
      <c r="ALV103" s="20"/>
      <c r="ALW103" s="20"/>
      <c r="ALX103" s="20"/>
      <c r="ALY103" s="20"/>
      <c r="ALZ103" s="20"/>
      <c r="AMA103" s="20"/>
      <c r="AMB103" s="20"/>
      <c r="AMC103" s="20"/>
      <c r="AMD103" s="20"/>
      <c r="AME103" s="20"/>
      <c r="AMF103" s="20"/>
      <c r="AMG103" s="20"/>
      <c r="AMH103" s="20"/>
      <c r="AMI103" s="20"/>
      <c r="AMJ103" s="20"/>
      <c r="AMK103" s="20"/>
    </row>
    <row r="104" spans="1:1025" s="21" customFormat="1" ht="16.5" customHeight="1">
      <c r="A104" s="192"/>
      <c r="B104" s="192"/>
      <c r="C104" s="192"/>
      <c r="D104" s="192"/>
      <c r="E104" s="192"/>
      <c r="F104" s="192"/>
      <c r="G104" s="219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/>
      <c r="GF104" s="20"/>
      <c r="GG104" s="20"/>
      <c r="GH104" s="20"/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/>
      <c r="HU104" s="20"/>
      <c r="HV104" s="20"/>
      <c r="HW104" s="20"/>
      <c r="HX104" s="20"/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  <c r="IX104" s="20"/>
      <c r="IY104" s="20"/>
      <c r="IZ104" s="20"/>
      <c r="JA104" s="20"/>
      <c r="JB104" s="20"/>
      <c r="JC104" s="20"/>
      <c r="JD104" s="20"/>
      <c r="JE104" s="20"/>
      <c r="JF104" s="20"/>
      <c r="JG104" s="20"/>
      <c r="JH104" s="20"/>
      <c r="JI104" s="20"/>
      <c r="JJ104" s="20"/>
      <c r="JK104" s="20"/>
      <c r="JL104" s="20"/>
      <c r="JM104" s="20"/>
      <c r="JN104" s="20"/>
      <c r="JO104" s="20"/>
      <c r="JP104" s="20"/>
      <c r="JQ104" s="20"/>
      <c r="JR104" s="20"/>
      <c r="JS104" s="20"/>
      <c r="JT104" s="20"/>
      <c r="JU104" s="20"/>
      <c r="JV104" s="20"/>
      <c r="JW104" s="20"/>
      <c r="JX104" s="20"/>
      <c r="JY104" s="20"/>
      <c r="JZ104" s="20"/>
      <c r="KA104" s="20"/>
      <c r="KB104" s="20"/>
      <c r="KC104" s="20"/>
      <c r="KD104" s="20"/>
      <c r="KE104" s="20"/>
      <c r="KF104" s="20"/>
      <c r="KG104" s="20"/>
      <c r="KH104" s="20"/>
      <c r="KI104" s="20"/>
      <c r="KJ104" s="20"/>
      <c r="KK104" s="20"/>
      <c r="KL104" s="20"/>
      <c r="KM104" s="20"/>
      <c r="KN104" s="20"/>
      <c r="KO104" s="20"/>
      <c r="KP104" s="20"/>
      <c r="KQ104" s="20"/>
      <c r="KR104" s="20"/>
      <c r="KS104" s="20"/>
      <c r="KT104" s="20"/>
      <c r="KU104" s="20"/>
      <c r="KV104" s="20"/>
      <c r="KW104" s="20"/>
      <c r="KX104" s="20"/>
      <c r="KY104" s="20"/>
      <c r="KZ104" s="20"/>
      <c r="LA104" s="20"/>
      <c r="LB104" s="20"/>
      <c r="LC104" s="20"/>
      <c r="LD104" s="20"/>
      <c r="LE104" s="20"/>
      <c r="LF104" s="20"/>
      <c r="LG104" s="20"/>
      <c r="LH104" s="20"/>
      <c r="LI104" s="20"/>
      <c r="LJ104" s="20"/>
      <c r="LK104" s="20"/>
      <c r="LL104" s="20"/>
      <c r="LM104" s="20"/>
      <c r="LN104" s="20"/>
      <c r="LO104" s="20"/>
      <c r="LP104" s="20"/>
      <c r="LQ104" s="20"/>
      <c r="LR104" s="20"/>
      <c r="LS104" s="20"/>
      <c r="LT104" s="20"/>
      <c r="LU104" s="20"/>
      <c r="LV104" s="20"/>
      <c r="LW104" s="20"/>
      <c r="LX104" s="20"/>
      <c r="LY104" s="20"/>
      <c r="LZ104" s="20"/>
      <c r="MA104" s="20"/>
      <c r="MB104" s="20"/>
      <c r="MC104" s="20"/>
      <c r="MD104" s="20"/>
      <c r="ME104" s="20"/>
      <c r="MF104" s="20"/>
      <c r="MG104" s="20"/>
      <c r="MH104" s="20"/>
      <c r="MI104" s="20"/>
      <c r="MJ104" s="20"/>
      <c r="MK104" s="20"/>
      <c r="ML104" s="20"/>
      <c r="MM104" s="20"/>
      <c r="MN104" s="20"/>
      <c r="MO104" s="20"/>
      <c r="MP104" s="20"/>
      <c r="MQ104" s="20"/>
      <c r="MR104" s="20"/>
      <c r="MS104" s="20"/>
      <c r="MT104" s="20"/>
      <c r="MU104" s="20"/>
      <c r="MV104" s="20"/>
      <c r="MW104" s="20"/>
      <c r="MX104" s="20"/>
      <c r="MY104" s="20"/>
      <c r="MZ104" s="20"/>
      <c r="NA104" s="20"/>
      <c r="NB104" s="20"/>
      <c r="NC104" s="20"/>
      <c r="ND104" s="20"/>
      <c r="NE104" s="20"/>
      <c r="NF104" s="20"/>
      <c r="NG104" s="20"/>
      <c r="NH104" s="20"/>
      <c r="NI104" s="20"/>
      <c r="NJ104" s="20"/>
      <c r="NK104" s="20"/>
      <c r="NL104" s="20"/>
      <c r="NM104" s="20"/>
      <c r="NN104" s="20"/>
      <c r="NO104" s="20"/>
      <c r="NP104" s="20"/>
      <c r="NQ104" s="20"/>
      <c r="NR104" s="20"/>
      <c r="NS104" s="20"/>
      <c r="NT104" s="20"/>
      <c r="NU104" s="20"/>
      <c r="NV104" s="20"/>
      <c r="NW104" s="20"/>
      <c r="NX104" s="20"/>
      <c r="NY104" s="20"/>
      <c r="NZ104" s="20"/>
      <c r="OA104" s="20"/>
      <c r="OB104" s="20"/>
      <c r="OC104" s="20"/>
      <c r="OD104" s="20"/>
      <c r="OE104" s="20"/>
      <c r="OF104" s="20"/>
      <c r="OG104" s="20"/>
      <c r="OH104" s="20"/>
      <c r="OI104" s="20"/>
      <c r="OJ104" s="20"/>
      <c r="OK104" s="20"/>
      <c r="OL104" s="20"/>
      <c r="OM104" s="20"/>
      <c r="ON104" s="20"/>
      <c r="OO104" s="20"/>
      <c r="OP104" s="20"/>
      <c r="OQ104" s="20"/>
      <c r="OR104" s="20"/>
      <c r="OS104" s="20"/>
      <c r="OT104" s="20"/>
      <c r="OU104" s="20"/>
      <c r="OV104" s="20"/>
      <c r="OW104" s="20"/>
      <c r="OX104" s="20"/>
      <c r="OY104" s="20"/>
      <c r="OZ104" s="20"/>
      <c r="PA104" s="20"/>
      <c r="PB104" s="20"/>
      <c r="PC104" s="20"/>
      <c r="PD104" s="20"/>
      <c r="PE104" s="20"/>
      <c r="PF104" s="20"/>
      <c r="PG104" s="20"/>
      <c r="PH104" s="20"/>
      <c r="PI104" s="20"/>
      <c r="PJ104" s="20"/>
      <c r="PK104" s="20"/>
      <c r="PL104" s="20"/>
      <c r="PM104" s="20"/>
      <c r="PN104" s="20"/>
      <c r="PO104" s="20"/>
      <c r="PP104" s="20"/>
      <c r="PQ104" s="20"/>
      <c r="PR104" s="20"/>
      <c r="PS104" s="20"/>
      <c r="PT104" s="20"/>
      <c r="PU104" s="20"/>
      <c r="PV104" s="20"/>
      <c r="PW104" s="20"/>
      <c r="PX104" s="20"/>
      <c r="PY104" s="20"/>
      <c r="PZ104" s="20"/>
      <c r="QA104" s="20"/>
      <c r="QB104" s="20"/>
      <c r="QC104" s="20"/>
      <c r="QD104" s="20"/>
      <c r="QE104" s="20"/>
      <c r="QF104" s="20"/>
      <c r="QG104" s="20"/>
      <c r="QH104" s="20"/>
      <c r="QI104" s="20"/>
      <c r="QJ104" s="20"/>
      <c r="QK104" s="20"/>
      <c r="QL104" s="20"/>
      <c r="QM104" s="20"/>
      <c r="QN104" s="20"/>
      <c r="QO104" s="20"/>
      <c r="QP104" s="20"/>
      <c r="QQ104" s="20"/>
      <c r="QR104" s="20"/>
      <c r="QS104" s="20"/>
      <c r="QT104" s="20"/>
      <c r="QU104" s="20"/>
      <c r="QV104" s="20"/>
      <c r="QW104" s="20"/>
      <c r="QX104" s="20"/>
      <c r="QY104" s="20"/>
      <c r="QZ104" s="20"/>
      <c r="RA104" s="20"/>
      <c r="RB104" s="20"/>
      <c r="RC104" s="20"/>
      <c r="RD104" s="20"/>
      <c r="RE104" s="20"/>
      <c r="RF104" s="20"/>
      <c r="RG104" s="20"/>
      <c r="RH104" s="20"/>
      <c r="RI104" s="20"/>
      <c r="RJ104" s="20"/>
      <c r="RK104" s="20"/>
      <c r="RL104" s="20"/>
      <c r="RM104" s="20"/>
      <c r="RN104" s="20"/>
      <c r="RO104" s="20"/>
      <c r="RP104" s="20"/>
      <c r="RQ104" s="20"/>
      <c r="RR104" s="20"/>
      <c r="RS104" s="20"/>
      <c r="RT104" s="20"/>
      <c r="RU104" s="20"/>
      <c r="RV104" s="20"/>
      <c r="RW104" s="20"/>
      <c r="RX104" s="20"/>
      <c r="RY104" s="20"/>
      <c r="RZ104" s="20"/>
      <c r="SA104" s="20"/>
      <c r="SB104" s="20"/>
      <c r="SC104" s="20"/>
      <c r="SD104" s="20"/>
      <c r="SE104" s="20"/>
      <c r="SF104" s="20"/>
      <c r="SG104" s="20"/>
      <c r="SH104" s="20"/>
      <c r="SI104" s="20"/>
      <c r="SJ104" s="20"/>
      <c r="SK104" s="20"/>
      <c r="SL104" s="20"/>
      <c r="SM104" s="20"/>
      <c r="SN104" s="20"/>
      <c r="SO104" s="20"/>
      <c r="SP104" s="20"/>
      <c r="SQ104" s="20"/>
      <c r="SR104" s="20"/>
      <c r="SS104" s="20"/>
      <c r="ST104" s="20"/>
      <c r="SU104" s="20"/>
      <c r="SV104" s="20"/>
      <c r="SW104" s="20"/>
      <c r="SX104" s="20"/>
      <c r="SY104" s="20"/>
      <c r="SZ104" s="20"/>
      <c r="TA104" s="20"/>
      <c r="TB104" s="20"/>
      <c r="TC104" s="20"/>
      <c r="TD104" s="20"/>
      <c r="TE104" s="20"/>
      <c r="TF104" s="20"/>
      <c r="TG104" s="20"/>
      <c r="TH104" s="20"/>
      <c r="TI104" s="20"/>
      <c r="TJ104" s="20"/>
      <c r="TK104" s="20"/>
      <c r="TL104" s="20"/>
      <c r="TM104" s="20"/>
      <c r="TN104" s="20"/>
      <c r="TO104" s="20"/>
      <c r="TP104" s="20"/>
      <c r="TQ104" s="20"/>
      <c r="TR104" s="20"/>
      <c r="TS104" s="20"/>
      <c r="TT104" s="20"/>
      <c r="TU104" s="20"/>
      <c r="TV104" s="20"/>
      <c r="TW104" s="20"/>
      <c r="TX104" s="20"/>
      <c r="TY104" s="20"/>
      <c r="TZ104" s="20"/>
      <c r="UA104" s="20"/>
      <c r="UB104" s="20"/>
      <c r="UC104" s="20"/>
      <c r="UD104" s="20"/>
      <c r="UE104" s="20"/>
      <c r="UF104" s="20"/>
      <c r="UG104" s="20"/>
      <c r="UH104" s="20"/>
      <c r="UI104" s="20"/>
      <c r="UJ104" s="20"/>
      <c r="UK104" s="20"/>
      <c r="UL104" s="20"/>
      <c r="UM104" s="20"/>
      <c r="UN104" s="20"/>
      <c r="UO104" s="20"/>
      <c r="UP104" s="20"/>
      <c r="UQ104" s="20"/>
      <c r="UR104" s="20"/>
      <c r="US104" s="20"/>
      <c r="UT104" s="20"/>
      <c r="UU104" s="20"/>
      <c r="UV104" s="20"/>
      <c r="UW104" s="20"/>
      <c r="UX104" s="20"/>
      <c r="UY104" s="20"/>
      <c r="UZ104" s="20"/>
      <c r="VA104" s="20"/>
      <c r="VB104" s="20"/>
      <c r="VC104" s="20"/>
      <c r="VD104" s="20"/>
      <c r="VE104" s="20"/>
      <c r="VF104" s="20"/>
      <c r="VG104" s="20"/>
      <c r="VH104" s="20"/>
      <c r="VI104" s="20"/>
      <c r="VJ104" s="20"/>
      <c r="VK104" s="20"/>
      <c r="VL104" s="20"/>
      <c r="VM104" s="20"/>
      <c r="VN104" s="20"/>
      <c r="VO104" s="20"/>
      <c r="VP104" s="20"/>
      <c r="VQ104" s="20"/>
      <c r="VR104" s="20"/>
      <c r="VS104" s="20"/>
      <c r="VT104" s="20"/>
      <c r="VU104" s="20"/>
      <c r="VV104" s="20"/>
      <c r="VW104" s="20"/>
      <c r="VX104" s="20"/>
      <c r="VY104" s="20"/>
      <c r="VZ104" s="20"/>
      <c r="WA104" s="20"/>
      <c r="WB104" s="20"/>
      <c r="WC104" s="20"/>
      <c r="WD104" s="20"/>
      <c r="WE104" s="20"/>
      <c r="WF104" s="20"/>
      <c r="WG104" s="20"/>
      <c r="WH104" s="20"/>
      <c r="WI104" s="20"/>
      <c r="WJ104" s="20"/>
      <c r="WK104" s="20"/>
      <c r="WL104" s="20"/>
      <c r="WM104" s="20"/>
      <c r="WN104" s="20"/>
      <c r="WO104" s="20"/>
      <c r="WP104" s="20"/>
      <c r="WQ104" s="20"/>
      <c r="WR104" s="20"/>
      <c r="WS104" s="20"/>
      <c r="WT104" s="20"/>
      <c r="WU104" s="20"/>
      <c r="WV104" s="20"/>
      <c r="WW104" s="20"/>
      <c r="WX104" s="20"/>
      <c r="WY104" s="20"/>
      <c r="WZ104" s="20"/>
      <c r="XA104" s="20"/>
      <c r="XB104" s="20"/>
      <c r="XC104" s="20"/>
      <c r="XD104" s="20"/>
      <c r="XE104" s="20"/>
      <c r="XF104" s="20"/>
      <c r="XG104" s="20"/>
      <c r="XH104" s="20"/>
      <c r="XI104" s="20"/>
      <c r="XJ104" s="20"/>
      <c r="XK104" s="20"/>
      <c r="XL104" s="20"/>
      <c r="XM104" s="20"/>
      <c r="XN104" s="20"/>
      <c r="XO104" s="20"/>
      <c r="XP104" s="20"/>
      <c r="XQ104" s="20"/>
      <c r="XR104" s="20"/>
      <c r="XS104" s="20"/>
      <c r="XT104" s="20"/>
      <c r="XU104" s="20"/>
      <c r="XV104" s="20"/>
      <c r="XW104" s="20"/>
      <c r="XX104" s="20"/>
      <c r="XY104" s="20"/>
      <c r="XZ104" s="20"/>
      <c r="YA104" s="20"/>
      <c r="YB104" s="20"/>
      <c r="YC104" s="20"/>
      <c r="YD104" s="20"/>
      <c r="YE104" s="20"/>
      <c r="YF104" s="20"/>
      <c r="YG104" s="20"/>
      <c r="YH104" s="20"/>
      <c r="YI104" s="20"/>
      <c r="YJ104" s="20"/>
      <c r="YK104" s="20"/>
      <c r="YL104" s="20"/>
      <c r="YM104" s="20"/>
      <c r="YN104" s="20"/>
      <c r="YO104" s="20"/>
      <c r="YP104" s="20"/>
      <c r="YQ104" s="20"/>
      <c r="YR104" s="20"/>
      <c r="YS104" s="20"/>
      <c r="YT104" s="20"/>
      <c r="YU104" s="20"/>
      <c r="YV104" s="20"/>
      <c r="YW104" s="20"/>
      <c r="YX104" s="20"/>
      <c r="YY104" s="20"/>
      <c r="YZ104" s="20"/>
      <c r="ZA104" s="20"/>
      <c r="ZB104" s="20"/>
      <c r="ZC104" s="20"/>
      <c r="ZD104" s="20"/>
      <c r="ZE104" s="20"/>
      <c r="ZF104" s="20"/>
      <c r="ZG104" s="20"/>
      <c r="ZH104" s="20"/>
      <c r="ZI104" s="20"/>
      <c r="ZJ104" s="20"/>
      <c r="ZK104" s="20"/>
      <c r="ZL104" s="20"/>
      <c r="ZM104" s="20"/>
      <c r="ZN104" s="20"/>
      <c r="ZO104" s="20"/>
      <c r="ZP104" s="20"/>
      <c r="ZQ104" s="20"/>
      <c r="ZR104" s="20"/>
      <c r="ZS104" s="20"/>
      <c r="ZT104" s="20"/>
      <c r="ZU104" s="20"/>
      <c r="ZV104" s="20"/>
      <c r="ZW104" s="20"/>
      <c r="ZX104" s="20"/>
      <c r="ZY104" s="20"/>
      <c r="ZZ104" s="20"/>
      <c r="AAA104" s="20"/>
      <c r="AAB104" s="20"/>
      <c r="AAC104" s="20"/>
      <c r="AAD104" s="20"/>
      <c r="AAE104" s="20"/>
      <c r="AAF104" s="20"/>
      <c r="AAG104" s="20"/>
      <c r="AAH104" s="20"/>
      <c r="AAI104" s="20"/>
      <c r="AAJ104" s="20"/>
      <c r="AAK104" s="20"/>
      <c r="AAL104" s="20"/>
      <c r="AAM104" s="20"/>
      <c r="AAN104" s="20"/>
      <c r="AAO104" s="20"/>
      <c r="AAP104" s="20"/>
      <c r="AAQ104" s="20"/>
      <c r="AAR104" s="20"/>
      <c r="AAS104" s="20"/>
      <c r="AAT104" s="20"/>
      <c r="AAU104" s="20"/>
      <c r="AAV104" s="20"/>
      <c r="AAW104" s="20"/>
      <c r="AAX104" s="20"/>
      <c r="AAY104" s="20"/>
      <c r="AAZ104" s="20"/>
      <c r="ABA104" s="20"/>
      <c r="ABB104" s="20"/>
      <c r="ABC104" s="20"/>
      <c r="ABD104" s="20"/>
      <c r="ABE104" s="20"/>
      <c r="ABF104" s="20"/>
      <c r="ABG104" s="20"/>
      <c r="ABH104" s="20"/>
      <c r="ABI104" s="20"/>
      <c r="ABJ104" s="20"/>
      <c r="ABK104" s="20"/>
      <c r="ABL104" s="20"/>
      <c r="ABM104" s="20"/>
      <c r="ABN104" s="20"/>
      <c r="ABO104" s="20"/>
      <c r="ABP104" s="20"/>
      <c r="ABQ104" s="20"/>
      <c r="ABR104" s="20"/>
      <c r="ABS104" s="20"/>
      <c r="ABT104" s="20"/>
      <c r="ABU104" s="20"/>
      <c r="ABV104" s="20"/>
      <c r="ABW104" s="20"/>
      <c r="ABX104" s="20"/>
      <c r="ABY104" s="20"/>
      <c r="ABZ104" s="20"/>
      <c r="ACA104" s="20"/>
      <c r="ACB104" s="20"/>
      <c r="ACC104" s="20"/>
      <c r="ACD104" s="20"/>
      <c r="ACE104" s="20"/>
      <c r="ACF104" s="20"/>
      <c r="ACG104" s="20"/>
      <c r="ACH104" s="20"/>
      <c r="ACI104" s="20"/>
      <c r="ACJ104" s="20"/>
      <c r="ACK104" s="20"/>
      <c r="ACL104" s="20"/>
      <c r="ACM104" s="20"/>
      <c r="ACN104" s="20"/>
      <c r="ACO104" s="20"/>
      <c r="ACP104" s="20"/>
      <c r="ACQ104" s="20"/>
      <c r="ACR104" s="20"/>
      <c r="ACS104" s="20"/>
      <c r="ACT104" s="20"/>
      <c r="ACU104" s="20"/>
      <c r="ACV104" s="20"/>
      <c r="ACW104" s="20"/>
      <c r="ACX104" s="20"/>
      <c r="ACY104" s="20"/>
      <c r="ACZ104" s="20"/>
      <c r="ADA104" s="20"/>
      <c r="ADB104" s="20"/>
      <c r="ADC104" s="20"/>
      <c r="ADD104" s="20"/>
      <c r="ADE104" s="20"/>
      <c r="ADF104" s="20"/>
      <c r="ADG104" s="20"/>
      <c r="ADH104" s="20"/>
      <c r="ADI104" s="20"/>
      <c r="ADJ104" s="20"/>
      <c r="ADK104" s="20"/>
      <c r="ADL104" s="20"/>
      <c r="ADM104" s="20"/>
      <c r="ADN104" s="20"/>
      <c r="ADO104" s="20"/>
      <c r="ADP104" s="20"/>
      <c r="ADQ104" s="20"/>
      <c r="ADR104" s="20"/>
      <c r="ADS104" s="20"/>
      <c r="ADT104" s="20"/>
      <c r="ADU104" s="20"/>
      <c r="ADV104" s="20"/>
      <c r="ADW104" s="20"/>
      <c r="ADX104" s="20"/>
      <c r="ADY104" s="20"/>
      <c r="ADZ104" s="20"/>
      <c r="AEA104" s="20"/>
      <c r="AEB104" s="20"/>
      <c r="AEC104" s="20"/>
      <c r="AED104" s="20"/>
      <c r="AEE104" s="20"/>
      <c r="AEF104" s="20"/>
      <c r="AEG104" s="20"/>
      <c r="AEH104" s="20"/>
      <c r="AEI104" s="20"/>
      <c r="AEJ104" s="20"/>
      <c r="AEK104" s="20"/>
      <c r="AEL104" s="20"/>
      <c r="AEM104" s="20"/>
      <c r="AEN104" s="20"/>
      <c r="AEO104" s="20"/>
      <c r="AEP104" s="20"/>
      <c r="AEQ104" s="20"/>
      <c r="AER104" s="20"/>
      <c r="AES104" s="20"/>
      <c r="AET104" s="20"/>
      <c r="AEU104" s="20"/>
      <c r="AEV104" s="20"/>
      <c r="AEW104" s="20"/>
      <c r="AEX104" s="20"/>
      <c r="AEY104" s="20"/>
      <c r="AEZ104" s="20"/>
      <c r="AFA104" s="20"/>
      <c r="AFB104" s="20"/>
      <c r="AFC104" s="20"/>
      <c r="AFD104" s="20"/>
      <c r="AFE104" s="20"/>
      <c r="AFF104" s="20"/>
      <c r="AFG104" s="20"/>
      <c r="AFH104" s="20"/>
      <c r="AFI104" s="20"/>
      <c r="AFJ104" s="20"/>
      <c r="AFK104" s="20"/>
      <c r="AFL104" s="20"/>
      <c r="AFM104" s="20"/>
      <c r="AFN104" s="20"/>
      <c r="AFO104" s="20"/>
      <c r="AFP104" s="20"/>
      <c r="AFQ104" s="20"/>
      <c r="AFR104" s="20"/>
      <c r="AFS104" s="20"/>
      <c r="AFT104" s="20"/>
      <c r="AFU104" s="20"/>
      <c r="AFV104" s="20"/>
      <c r="AFW104" s="20"/>
      <c r="AFX104" s="20"/>
      <c r="AFY104" s="20"/>
      <c r="AFZ104" s="20"/>
      <c r="AGA104" s="20"/>
      <c r="AGB104" s="20"/>
      <c r="AGC104" s="20"/>
      <c r="AGD104" s="20"/>
      <c r="AGE104" s="20"/>
      <c r="AGF104" s="20"/>
      <c r="AGG104" s="20"/>
      <c r="AGH104" s="20"/>
      <c r="AGI104" s="20"/>
      <c r="AGJ104" s="20"/>
      <c r="AGK104" s="20"/>
      <c r="AGL104" s="20"/>
      <c r="AGM104" s="20"/>
      <c r="AGN104" s="20"/>
      <c r="AGO104" s="20"/>
      <c r="AGP104" s="20"/>
      <c r="AGQ104" s="20"/>
      <c r="AGR104" s="20"/>
      <c r="AGS104" s="20"/>
      <c r="AGT104" s="20"/>
      <c r="AGU104" s="20"/>
      <c r="AGV104" s="20"/>
      <c r="AGW104" s="20"/>
      <c r="AGX104" s="20"/>
      <c r="AGY104" s="20"/>
      <c r="AGZ104" s="20"/>
      <c r="AHA104" s="20"/>
      <c r="AHB104" s="20"/>
      <c r="AHC104" s="20"/>
      <c r="AHD104" s="20"/>
      <c r="AHE104" s="20"/>
      <c r="AHF104" s="20"/>
      <c r="AHG104" s="20"/>
      <c r="AHH104" s="20"/>
      <c r="AHI104" s="20"/>
      <c r="AHJ104" s="20"/>
      <c r="AHK104" s="20"/>
      <c r="AHL104" s="20"/>
      <c r="AHM104" s="20"/>
      <c r="AHN104" s="20"/>
      <c r="AHO104" s="20"/>
      <c r="AHP104" s="20"/>
      <c r="AHQ104" s="20"/>
      <c r="AHR104" s="20"/>
      <c r="AHS104" s="20"/>
      <c r="AHT104" s="20"/>
      <c r="AHU104" s="20"/>
      <c r="AHV104" s="20"/>
      <c r="AHW104" s="20"/>
      <c r="AHX104" s="20"/>
      <c r="AHY104" s="20"/>
      <c r="AHZ104" s="20"/>
      <c r="AIA104" s="20"/>
      <c r="AIB104" s="20"/>
      <c r="AIC104" s="20"/>
      <c r="AID104" s="20"/>
      <c r="AIE104" s="20"/>
      <c r="AIF104" s="20"/>
      <c r="AIG104" s="20"/>
      <c r="AIH104" s="20"/>
      <c r="AII104" s="20"/>
      <c r="AIJ104" s="20"/>
      <c r="AIK104" s="20"/>
      <c r="AIL104" s="20"/>
      <c r="AIM104" s="20"/>
      <c r="AIN104" s="20"/>
      <c r="AIO104" s="20"/>
      <c r="AIP104" s="20"/>
      <c r="AIQ104" s="20"/>
      <c r="AIR104" s="20"/>
      <c r="AIS104" s="20"/>
      <c r="AIT104" s="20"/>
      <c r="AIU104" s="20"/>
      <c r="AIV104" s="20"/>
      <c r="AIW104" s="20"/>
      <c r="AIX104" s="20"/>
      <c r="AIY104" s="20"/>
      <c r="AIZ104" s="20"/>
      <c r="AJA104" s="20"/>
      <c r="AJB104" s="20"/>
      <c r="AJC104" s="20"/>
      <c r="AJD104" s="20"/>
      <c r="AJE104" s="20"/>
      <c r="AJF104" s="20"/>
      <c r="AJG104" s="20"/>
      <c r="AJH104" s="20"/>
      <c r="AJI104" s="20"/>
      <c r="AJJ104" s="20"/>
      <c r="AJK104" s="20"/>
      <c r="AJL104" s="20"/>
      <c r="AJM104" s="20"/>
      <c r="AJN104" s="20"/>
      <c r="AJO104" s="20"/>
      <c r="AJP104" s="20"/>
      <c r="AJQ104" s="20"/>
      <c r="AJR104" s="20"/>
      <c r="AJS104" s="20"/>
      <c r="AJT104" s="20"/>
      <c r="AJU104" s="20"/>
      <c r="AJV104" s="20"/>
      <c r="AJW104" s="20"/>
      <c r="AJX104" s="20"/>
      <c r="AJY104" s="20"/>
      <c r="AJZ104" s="20"/>
      <c r="AKA104" s="20"/>
      <c r="AKB104" s="20"/>
      <c r="AKC104" s="20"/>
      <c r="AKD104" s="20"/>
      <c r="AKE104" s="20"/>
      <c r="AKF104" s="20"/>
      <c r="AKG104" s="20"/>
      <c r="AKH104" s="20"/>
      <c r="AKI104" s="20"/>
      <c r="AKJ104" s="20"/>
      <c r="AKK104" s="20"/>
      <c r="AKL104" s="20"/>
      <c r="AKM104" s="20"/>
      <c r="AKN104" s="20"/>
      <c r="AKO104" s="20"/>
      <c r="AKP104" s="20"/>
      <c r="AKQ104" s="20"/>
      <c r="AKR104" s="20"/>
      <c r="AKS104" s="20"/>
      <c r="AKT104" s="20"/>
      <c r="AKU104" s="20"/>
      <c r="AKV104" s="20"/>
      <c r="AKW104" s="20"/>
      <c r="AKX104" s="20"/>
      <c r="AKY104" s="20"/>
      <c r="AKZ104" s="20"/>
      <c r="ALA104" s="20"/>
      <c r="ALB104" s="20"/>
      <c r="ALC104" s="20"/>
      <c r="ALD104" s="20"/>
      <c r="ALE104" s="20"/>
      <c r="ALF104" s="20"/>
      <c r="ALG104" s="20"/>
      <c r="ALH104" s="20"/>
      <c r="ALI104" s="20"/>
      <c r="ALJ104" s="20"/>
      <c r="ALK104" s="20"/>
      <c r="ALL104" s="20"/>
      <c r="ALM104" s="20"/>
      <c r="ALN104" s="20"/>
      <c r="ALO104" s="20"/>
      <c r="ALP104" s="20"/>
      <c r="ALQ104" s="20"/>
      <c r="ALR104" s="20"/>
      <c r="ALS104" s="20"/>
      <c r="ALT104" s="20"/>
      <c r="ALU104" s="20"/>
      <c r="ALV104" s="20"/>
      <c r="ALW104" s="20"/>
      <c r="ALX104" s="20"/>
      <c r="ALY104" s="20"/>
      <c r="ALZ104" s="20"/>
      <c r="AMA104" s="20"/>
      <c r="AMB104" s="20"/>
      <c r="AMC104" s="20"/>
      <c r="AMD104" s="20"/>
      <c r="AME104" s="20"/>
      <c r="AMF104" s="20"/>
      <c r="AMG104" s="20"/>
      <c r="AMH104" s="20"/>
      <c r="AMI104" s="20"/>
      <c r="AMJ104" s="20"/>
      <c r="AMK104" s="20"/>
    </row>
    <row r="105" spans="1:1025" s="21" customFormat="1">
      <c r="A105" s="220"/>
      <c r="B105" s="221"/>
      <c r="C105" s="221"/>
      <c r="D105" s="87"/>
      <c r="E105" s="87"/>
      <c r="F105" s="87"/>
      <c r="G105" s="87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/>
      <c r="IU105" s="20"/>
      <c r="IV105" s="20"/>
      <c r="IW105" s="20"/>
      <c r="IX105" s="20"/>
      <c r="IY105" s="20"/>
      <c r="IZ105" s="20"/>
      <c r="JA105" s="20"/>
      <c r="JB105" s="20"/>
      <c r="JC105" s="20"/>
      <c r="JD105" s="20"/>
      <c r="JE105" s="20"/>
      <c r="JF105" s="20"/>
      <c r="JG105" s="20"/>
      <c r="JH105" s="20"/>
      <c r="JI105" s="20"/>
      <c r="JJ105" s="20"/>
      <c r="JK105" s="20"/>
      <c r="JL105" s="20"/>
      <c r="JM105" s="20"/>
      <c r="JN105" s="20"/>
      <c r="JO105" s="20"/>
      <c r="JP105" s="20"/>
      <c r="JQ105" s="20"/>
      <c r="JR105" s="20"/>
      <c r="JS105" s="20"/>
      <c r="JT105" s="20"/>
      <c r="JU105" s="20"/>
      <c r="JV105" s="20"/>
      <c r="JW105" s="20"/>
      <c r="JX105" s="20"/>
      <c r="JY105" s="20"/>
      <c r="JZ105" s="20"/>
      <c r="KA105" s="20"/>
      <c r="KB105" s="20"/>
      <c r="KC105" s="20"/>
      <c r="KD105" s="20"/>
      <c r="KE105" s="20"/>
      <c r="KF105" s="20"/>
      <c r="KG105" s="20"/>
      <c r="KH105" s="20"/>
      <c r="KI105" s="20"/>
      <c r="KJ105" s="20"/>
      <c r="KK105" s="20"/>
      <c r="KL105" s="20"/>
      <c r="KM105" s="20"/>
      <c r="KN105" s="20"/>
      <c r="KO105" s="20"/>
      <c r="KP105" s="20"/>
      <c r="KQ105" s="20"/>
      <c r="KR105" s="20"/>
      <c r="KS105" s="20"/>
      <c r="KT105" s="20"/>
      <c r="KU105" s="20"/>
      <c r="KV105" s="20"/>
      <c r="KW105" s="20"/>
      <c r="KX105" s="20"/>
      <c r="KY105" s="20"/>
      <c r="KZ105" s="20"/>
      <c r="LA105" s="20"/>
      <c r="LB105" s="20"/>
      <c r="LC105" s="20"/>
      <c r="LD105" s="20"/>
      <c r="LE105" s="20"/>
      <c r="LF105" s="20"/>
      <c r="LG105" s="20"/>
      <c r="LH105" s="20"/>
      <c r="LI105" s="20"/>
      <c r="LJ105" s="20"/>
      <c r="LK105" s="20"/>
      <c r="LL105" s="20"/>
      <c r="LM105" s="20"/>
      <c r="LN105" s="20"/>
      <c r="LO105" s="20"/>
      <c r="LP105" s="20"/>
      <c r="LQ105" s="20"/>
      <c r="LR105" s="20"/>
      <c r="LS105" s="20"/>
      <c r="LT105" s="20"/>
      <c r="LU105" s="20"/>
      <c r="LV105" s="20"/>
      <c r="LW105" s="20"/>
      <c r="LX105" s="20"/>
      <c r="LY105" s="20"/>
      <c r="LZ105" s="20"/>
      <c r="MA105" s="20"/>
      <c r="MB105" s="20"/>
      <c r="MC105" s="20"/>
      <c r="MD105" s="20"/>
      <c r="ME105" s="20"/>
      <c r="MF105" s="20"/>
      <c r="MG105" s="20"/>
      <c r="MH105" s="20"/>
      <c r="MI105" s="20"/>
      <c r="MJ105" s="20"/>
      <c r="MK105" s="20"/>
      <c r="ML105" s="20"/>
      <c r="MM105" s="20"/>
      <c r="MN105" s="20"/>
      <c r="MO105" s="20"/>
      <c r="MP105" s="20"/>
      <c r="MQ105" s="20"/>
      <c r="MR105" s="20"/>
      <c r="MS105" s="20"/>
      <c r="MT105" s="20"/>
      <c r="MU105" s="20"/>
      <c r="MV105" s="20"/>
      <c r="MW105" s="20"/>
      <c r="MX105" s="20"/>
      <c r="MY105" s="20"/>
      <c r="MZ105" s="20"/>
      <c r="NA105" s="20"/>
      <c r="NB105" s="20"/>
      <c r="NC105" s="20"/>
      <c r="ND105" s="20"/>
      <c r="NE105" s="20"/>
      <c r="NF105" s="20"/>
      <c r="NG105" s="20"/>
      <c r="NH105" s="20"/>
      <c r="NI105" s="20"/>
      <c r="NJ105" s="20"/>
      <c r="NK105" s="20"/>
      <c r="NL105" s="20"/>
      <c r="NM105" s="20"/>
      <c r="NN105" s="20"/>
      <c r="NO105" s="20"/>
      <c r="NP105" s="20"/>
      <c r="NQ105" s="20"/>
      <c r="NR105" s="20"/>
      <c r="NS105" s="20"/>
      <c r="NT105" s="20"/>
      <c r="NU105" s="20"/>
      <c r="NV105" s="20"/>
      <c r="NW105" s="20"/>
      <c r="NX105" s="20"/>
      <c r="NY105" s="20"/>
      <c r="NZ105" s="20"/>
      <c r="OA105" s="20"/>
      <c r="OB105" s="20"/>
      <c r="OC105" s="20"/>
      <c r="OD105" s="20"/>
      <c r="OE105" s="20"/>
      <c r="OF105" s="20"/>
      <c r="OG105" s="20"/>
      <c r="OH105" s="20"/>
      <c r="OI105" s="20"/>
      <c r="OJ105" s="20"/>
      <c r="OK105" s="20"/>
      <c r="OL105" s="20"/>
      <c r="OM105" s="20"/>
      <c r="ON105" s="20"/>
      <c r="OO105" s="20"/>
      <c r="OP105" s="20"/>
      <c r="OQ105" s="20"/>
      <c r="OR105" s="20"/>
      <c r="OS105" s="20"/>
      <c r="OT105" s="20"/>
      <c r="OU105" s="20"/>
      <c r="OV105" s="20"/>
      <c r="OW105" s="20"/>
      <c r="OX105" s="20"/>
      <c r="OY105" s="20"/>
      <c r="OZ105" s="20"/>
      <c r="PA105" s="20"/>
      <c r="PB105" s="20"/>
      <c r="PC105" s="20"/>
      <c r="PD105" s="20"/>
      <c r="PE105" s="20"/>
      <c r="PF105" s="20"/>
      <c r="PG105" s="20"/>
      <c r="PH105" s="20"/>
      <c r="PI105" s="20"/>
      <c r="PJ105" s="20"/>
      <c r="PK105" s="20"/>
      <c r="PL105" s="20"/>
      <c r="PM105" s="20"/>
      <c r="PN105" s="20"/>
      <c r="PO105" s="20"/>
      <c r="PP105" s="20"/>
      <c r="PQ105" s="20"/>
      <c r="PR105" s="20"/>
      <c r="PS105" s="20"/>
      <c r="PT105" s="20"/>
      <c r="PU105" s="20"/>
      <c r="PV105" s="20"/>
      <c r="PW105" s="20"/>
      <c r="PX105" s="20"/>
      <c r="PY105" s="20"/>
      <c r="PZ105" s="20"/>
      <c r="QA105" s="20"/>
      <c r="QB105" s="20"/>
      <c r="QC105" s="20"/>
      <c r="QD105" s="20"/>
      <c r="QE105" s="20"/>
      <c r="QF105" s="20"/>
      <c r="QG105" s="20"/>
      <c r="QH105" s="20"/>
      <c r="QI105" s="20"/>
      <c r="QJ105" s="20"/>
      <c r="QK105" s="20"/>
      <c r="QL105" s="20"/>
      <c r="QM105" s="20"/>
      <c r="QN105" s="20"/>
      <c r="QO105" s="20"/>
      <c r="QP105" s="20"/>
      <c r="QQ105" s="20"/>
      <c r="QR105" s="20"/>
      <c r="QS105" s="20"/>
      <c r="QT105" s="20"/>
      <c r="QU105" s="20"/>
      <c r="QV105" s="20"/>
      <c r="QW105" s="20"/>
      <c r="QX105" s="20"/>
      <c r="QY105" s="20"/>
      <c r="QZ105" s="20"/>
      <c r="RA105" s="20"/>
      <c r="RB105" s="20"/>
      <c r="RC105" s="20"/>
      <c r="RD105" s="20"/>
      <c r="RE105" s="20"/>
      <c r="RF105" s="20"/>
      <c r="RG105" s="20"/>
      <c r="RH105" s="20"/>
      <c r="RI105" s="20"/>
      <c r="RJ105" s="20"/>
      <c r="RK105" s="20"/>
      <c r="RL105" s="20"/>
      <c r="RM105" s="20"/>
      <c r="RN105" s="20"/>
      <c r="RO105" s="20"/>
      <c r="RP105" s="20"/>
      <c r="RQ105" s="20"/>
      <c r="RR105" s="20"/>
      <c r="RS105" s="20"/>
      <c r="RT105" s="20"/>
      <c r="RU105" s="20"/>
      <c r="RV105" s="20"/>
      <c r="RW105" s="20"/>
      <c r="RX105" s="20"/>
      <c r="RY105" s="20"/>
      <c r="RZ105" s="20"/>
      <c r="SA105" s="20"/>
      <c r="SB105" s="20"/>
      <c r="SC105" s="20"/>
      <c r="SD105" s="20"/>
      <c r="SE105" s="20"/>
      <c r="SF105" s="20"/>
      <c r="SG105" s="20"/>
      <c r="SH105" s="20"/>
      <c r="SI105" s="20"/>
      <c r="SJ105" s="20"/>
      <c r="SK105" s="20"/>
      <c r="SL105" s="20"/>
      <c r="SM105" s="20"/>
      <c r="SN105" s="20"/>
      <c r="SO105" s="20"/>
      <c r="SP105" s="20"/>
      <c r="SQ105" s="20"/>
      <c r="SR105" s="20"/>
      <c r="SS105" s="20"/>
      <c r="ST105" s="20"/>
      <c r="SU105" s="20"/>
      <c r="SV105" s="20"/>
      <c r="SW105" s="20"/>
      <c r="SX105" s="20"/>
      <c r="SY105" s="20"/>
      <c r="SZ105" s="20"/>
      <c r="TA105" s="20"/>
      <c r="TB105" s="20"/>
      <c r="TC105" s="20"/>
      <c r="TD105" s="20"/>
      <c r="TE105" s="20"/>
      <c r="TF105" s="20"/>
      <c r="TG105" s="20"/>
      <c r="TH105" s="20"/>
      <c r="TI105" s="20"/>
      <c r="TJ105" s="20"/>
      <c r="TK105" s="20"/>
      <c r="TL105" s="20"/>
      <c r="TM105" s="20"/>
      <c r="TN105" s="20"/>
      <c r="TO105" s="20"/>
      <c r="TP105" s="20"/>
      <c r="TQ105" s="20"/>
      <c r="TR105" s="20"/>
      <c r="TS105" s="20"/>
      <c r="TT105" s="20"/>
      <c r="TU105" s="20"/>
      <c r="TV105" s="20"/>
      <c r="TW105" s="20"/>
      <c r="TX105" s="20"/>
      <c r="TY105" s="20"/>
      <c r="TZ105" s="20"/>
      <c r="UA105" s="20"/>
      <c r="UB105" s="20"/>
      <c r="UC105" s="20"/>
      <c r="UD105" s="20"/>
      <c r="UE105" s="20"/>
      <c r="UF105" s="20"/>
      <c r="UG105" s="20"/>
      <c r="UH105" s="20"/>
      <c r="UI105" s="20"/>
      <c r="UJ105" s="20"/>
      <c r="UK105" s="20"/>
      <c r="UL105" s="20"/>
      <c r="UM105" s="20"/>
      <c r="UN105" s="20"/>
      <c r="UO105" s="20"/>
      <c r="UP105" s="20"/>
      <c r="UQ105" s="20"/>
      <c r="UR105" s="20"/>
      <c r="US105" s="20"/>
      <c r="UT105" s="20"/>
      <c r="UU105" s="20"/>
      <c r="UV105" s="20"/>
      <c r="UW105" s="20"/>
      <c r="UX105" s="20"/>
      <c r="UY105" s="20"/>
      <c r="UZ105" s="20"/>
      <c r="VA105" s="20"/>
      <c r="VB105" s="20"/>
      <c r="VC105" s="20"/>
      <c r="VD105" s="20"/>
      <c r="VE105" s="20"/>
      <c r="VF105" s="20"/>
      <c r="VG105" s="20"/>
      <c r="VH105" s="20"/>
      <c r="VI105" s="20"/>
      <c r="VJ105" s="20"/>
      <c r="VK105" s="20"/>
      <c r="VL105" s="20"/>
      <c r="VM105" s="20"/>
      <c r="VN105" s="20"/>
      <c r="VO105" s="20"/>
      <c r="VP105" s="20"/>
      <c r="VQ105" s="20"/>
      <c r="VR105" s="20"/>
      <c r="VS105" s="20"/>
      <c r="VT105" s="20"/>
      <c r="VU105" s="20"/>
      <c r="VV105" s="20"/>
      <c r="VW105" s="20"/>
      <c r="VX105" s="20"/>
      <c r="VY105" s="20"/>
      <c r="VZ105" s="20"/>
      <c r="WA105" s="20"/>
      <c r="WB105" s="20"/>
      <c r="WC105" s="20"/>
      <c r="WD105" s="20"/>
      <c r="WE105" s="20"/>
      <c r="WF105" s="20"/>
      <c r="WG105" s="20"/>
      <c r="WH105" s="20"/>
      <c r="WI105" s="20"/>
      <c r="WJ105" s="20"/>
      <c r="WK105" s="20"/>
      <c r="WL105" s="20"/>
      <c r="WM105" s="20"/>
      <c r="WN105" s="20"/>
      <c r="WO105" s="20"/>
      <c r="WP105" s="20"/>
      <c r="WQ105" s="20"/>
      <c r="WR105" s="20"/>
      <c r="WS105" s="20"/>
      <c r="WT105" s="20"/>
      <c r="WU105" s="20"/>
      <c r="WV105" s="20"/>
      <c r="WW105" s="20"/>
      <c r="WX105" s="20"/>
      <c r="WY105" s="20"/>
      <c r="WZ105" s="20"/>
      <c r="XA105" s="20"/>
      <c r="XB105" s="20"/>
      <c r="XC105" s="20"/>
      <c r="XD105" s="20"/>
      <c r="XE105" s="20"/>
      <c r="XF105" s="20"/>
      <c r="XG105" s="20"/>
      <c r="XH105" s="20"/>
      <c r="XI105" s="20"/>
      <c r="XJ105" s="20"/>
      <c r="XK105" s="20"/>
      <c r="XL105" s="20"/>
      <c r="XM105" s="20"/>
      <c r="XN105" s="20"/>
      <c r="XO105" s="20"/>
      <c r="XP105" s="20"/>
      <c r="XQ105" s="20"/>
      <c r="XR105" s="20"/>
      <c r="XS105" s="20"/>
      <c r="XT105" s="20"/>
      <c r="XU105" s="20"/>
      <c r="XV105" s="20"/>
      <c r="XW105" s="20"/>
      <c r="XX105" s="20"/>
      <c r="XY105" s="20"/>
      <c r="XZ105" s="20"/>
      <c r="YA105" s="20"/>
      <c r="YB105" s="20"/>
      <c r="YC105" s="20"/>
      <c r="YD105" s="20"/>
      <c r="YE105" s="20"/>
      <c r="YF105" s="20"/>
      <c r="YG105" s="20"/>
      <c r="YH105" s="20"/>
      <c r="YI105" s="20"/>
      <c r="YJ105" s="20"/>
      <c r="YK105" s="20"/>
      <c r="YL105" s="20"/>
      <c r="YM105" s="20"/>
      <c r="YN105" s="20"/>
      <c r="YO105" s="20"/>
      <c r="YP105" s="20"/>
      <c r="YQ105" s="20"/>
      <c r="YR105" s="20"/>
      <c r="YS105" s="20"/>
      <c r="YT105" s="20"/>
      <c r="YU105" s="20"/>
      <c r="YV105" s="20"/>
      <c r="YW105" s="20"/>
      <c r="YX105" s="20"/>
      <c r="YY105" s="20"/>
      <c r="YZ105" s="20"/>
      <c r="ZA105" s="20"/>
      <c r="ZB105" s="20"/>
      <c r="ZC105" s="20"/>
      <c r="ZD105" s="20"/>
      <c r="ZE105" s="20"/>
      <c r="ZF105" s="20"/>
      <c r="ZG105" s="20"/>
      <c r="ZH105" s="20"/>
      <c r="ZI105" s="20"/>
      <c r="ZJ105" s="20"/>
      <c r="ZK105" s="20"/>
      <c r="ZL105" s="20"/>
      <c r="ZM105" s="20"/>
      <c r="ZN105" s="20"/>
      <c r="ZO105" s="20"/>
      <c r="ZP105" s="20"/>
      <c r="ZQ105" s="20"/>
      <c r="ZR105" s="20"/>
      <c r="ZS105" s="20"/>
      <c r="ZT105" s="20"/>
      <c r="ZU105" s="20"/>
      <c r="ZV105" s="20"/>
      <c r="ZW105" s="20"/>
      <c r="ZX105" s="20"/>
      <c r="ZY105" s="20"/>
      <c r="ZZ105" s="20"/>
      <c r="AAA105" s="20"/>
      <c r="AAB105" s="20"/>
      <c r="AAC105" s="20"/>
      <c r="AAD105" s="20"/>
      <c r="AAE105" s="20"/>
      <c r="AAF105" s="20"/>
      <c r="AAG105" s="20"/>
      <c r="AAH105" s="20"/>
      <c r="AAI105" s="20"/>
      <c r="AAJ105" s="20"/>
      <c r="AAK105" s="20"/>
      <c r="AAL105" s="20"/>
      <c r="AAM105" s="20"/>
      <c r="AAN105" s="20"/>
      <c r="AAO105" s="20"/>
      <c r="AAP105" s="20"/>
      <c r="AAQ105" s="20"/>
      <c r="AAR105" s="20"/>
      <c r="AAS105" s="20"/>
      <c r="AAT105" s="20"/>
      <c r="AAU105" s="20"/>
      <c r="AAV105" s="20"/>
      <c r="AAW105" s="20"/>
      <c r="AAX105" s="20"/>
      <c r="AAY105" s="20"/>
      <c r="AAZ105" s="20"/>
      <c r="ABA105" s="20"/>
      <c r="ABB105" s="20"/>
      <c r="ABC105" s="20"/>
      <c r="ABD105" s="20"/>
      <c r="ABE105" s="20"/>
      <c r="ABF105" s="20"/>
      <c r="ABG105" s="20"/>
      <c r="ABH105" s="20"/>
      <c r="ABI105" s="20"/>
      <c r="ABJ105" s="20"/>
      <c r="ABK105" s="20"/>
      <c r="ABL105" s="20"/>
      <c r="ABM105" s="20"/>
      <c r="ABN105" s="20"/>
      <c r="ABO105" s="20"/>
      <c r="ABP105" s="20"/>
      <c r="ABQ105" s="20"/>
      <c r="ABR105" s="20"/>
      <c r="ABS105" s="20"/>
      <c r="ABT105" s="20"/>
      <c r="ABU105" s="20"/>
      <c r="ABV105" s="20"/>
      <c r="ABW105" s="20"/>
      <c r="ABX105" s="20"/>
      <c r="ABY105" s="20"/>
      <c r="ABZ105" s="20"/>
      <c r="ACA105" s="20"/>
      <c r="ACB105" s="20"/>
      <c r="ACC105" s="20"/>
      <c r="ACD105" s="20"/>
      <c r="ACE105" s="20"/>
      <c r="ACF105" s="20"/>
      <c r="ACG105" s="20"/>
      <c r="ACH105" s="20"/>
      <c r="ACI105" s="20"/>
      <c r="ACJ105" s="20"/>
      <c r="ACK105" s="20"/>
      <c r="ACL105" s="20"/>
      <c r="ACM105" s="20"/>
      <c r="ACN105" s="20"/>
      <c r="ACO105" s="20"/>
      <c r="ACP105" s="20"/>
      <c r="ACQ105" s="20"/>
      <c r="ACR105" s="20"/>
      <c r="ACS105" s="20"/>
      <c r="ACT105" s="20"/>
      <c r="ACU105" s="20"/>
      <c r="ACV105" s="20"/>
      <c r="ACW105" s="20"/>
      <c r="ACX105" s="20"/>
      <c r="ACY105" s="20"/>
      <c r="ACZ105" s="20"/>
      <c r="ADA105" s="20"/>
      <c r="ADB105" s="20"/>
      <c r="ADC105" s="20"/>
      <c r="ADD105" s="20"/>
      <c r="ADE105" s="20"/>
      <c r="ADF105" s="20"/>
      <c r="ADG105" s="20"/>
      <c r="ADH105" s="20"/>
      <c r="ADI105" s="20"/>
      <c r="ADJ105" s="20"/>
      <c r="ADK105" s="20"/>
      <c r="ADL105" s="20"/>
      <c r="ADM105" s="20"/>
      <c r="ADN105" s="20"/>
      <c r="ADO105" s="20"/>
      <c r="ADP105" s="20"/>
      <c r="ADQ105" s="20"/>
      <c r="ADR105" s="20"/>
      <c r="ADS105" s="20"/>
      <c r="ADT105" s="20"/>
      <c r="ADU105" s="20"/>
      <c r="ADV105" s="20"/>
      <c r="ADW105" s="20"/>
      <c r="ADX105" s="20"/>
      <c r="ADY105" s="20"/>
      <c r="ADZ105" s="20"/>
      <c r="AEA105" s="20"/>
      <c r="AEB105" s="20"/>
      <c r="AEC105" s="20"/>
      <c r="AED105" s="20"/>
      <c r="AEE105" s="20"/>
      <c r="AEF105" s="20"/>
      <c r="AEG105" s="20"/>
      <c r="AEH105" s="20"/>
      <c r="AEI105" s="20"/>
      <c r="AEJ105" s="20"/>
      <c r="AEK105" s="20"/>
      <c r="AEL105" s="20"/>
      <c r="AEM105" s="20"/>
      <c r="AEN105" s="20"/>
      <c r="AEO105" s="20"/>
      <c r="AEP105" s="20"/>
      <c r="AEQ105" s="20"/>
      <c r="AER105" s="20"/>
      <c r="AES105" s="20"/>
      <c r="AET105" s="20"/>
      <c r="AEU105" s="20"/>
      <c r="AEV105" s="20"/>
      <c r="AEW105" s="20"/>
      <c r="AEX105" s="20"/>
      <c r="AEY105" s="20"/>
      <c r="AEZ105" s="20"/>
      <c r="AFA105" s="20"/>
      <c r="AFB105" s="20"/>
      <c r="AFC105" s="20"/>
      <c r="AFD105" s="20"/>
      <c r="AFE105" s="20"/>
      <c r="AFF105" s="20"/>
      <c r="AFG105" s="20"/>
      <c r="AFH105" s="20"/>
      <c r="AFI105" s="20"/>
      <c r="AFJ105" s="20"/>
      <c r="AFK105" s="20"/>
      <c r="AFL105" s="20"/>
      <c r="AFM105" s="20"/>
      <c r="AFN105" s="20"/>
      <c r="AFO105" s="20"/>
      <c r="AFP105" s="20"/>
      <c r="AFQ105" s="20"/>
      <c r="AFR105" s="20"/>
      <c r="AFS105" s="20"/>
      <c r="AFT105" s="20"/>
      <c r="AFU105" s="20"/>
      <c r="AFV105" s="20"/>
      <c r="AFW105" s="20"/>
      <c r="AFX105" s="20"/>
      <c r="AFY105" s="20"/>
      <c r="AFZ105" s="20"/>
      <c r="AGA105" s="20"/>
      <c r="AGB105" s="20"/>
      <c r="AGC105" s="20"/>
      <c r="AGD105" s="20"/>
      <c r="AGE105" s="20"/>
      <c r="AGF105" s="20"/>
      <c r="AGG105" s="20"/>
      <c r="AGH105" s="20"/>
      <c r="AGI105" s="20"/>
      <c r="AGJ105" s="20"/>
      <c r="AGK105" s="20"/>
      <c r="AGL105" s="20"/>
      <c r="AGM105" s="20"/>
      <c r="AGN105" s="20"/>
      <c r="AGO105" s="20"/>
      <c r="AGP105" s="20"/>
      <c r="AGQ105" s="20"/>
      <c r="AGR105" s="20"/>
      <c r="AGS105" s="20"/>
      <c r="AGT105" s="20"/>
      <c r="AGU105" s="20"/>
      <c r="AGV105" s="20"/>
      <c r="AGW105" s="20"/>
      <c r="AGX105" s="20"/>
      <c r="AGY105" s="20"/>
      <c r="AGZ105" s="20"/>
      <c r="AHA105" s="20"/>
      <c r="AHB105" s="20"/>
      <c r="AHC105" s="20"/>
      <c r="AHD105" s="20"/>
      <c r="AHE105" s="20"/>
      <c r="AHF105" s="20"/>
      <c r="AHG105" s="20"/>
      <c r="AHH105" s="20"/>
      <c r="AHI105" s="20"/>
      <c r="AHJ105" s="20"/>
      <c r="AHK105" s="20"/>
      <c r="AHL105" s="20"/>
      <c r="AHM105" s="20"/>
      <c r="AHN105" s="20"/>
      <c r="AHO105" s="20"/>
      <c r="AHP105" s="20"/>
      <c r="AHQ105" s="20"/>
      <c r="AHR105" s="20"/>
      <c r="AHS105" s="20"/>
      <c r="AHT105" s="20"/>
      <c r="AHU105" s="20"/>
      <c r="AHV105" s="20"/>
      <c r="AHW105" s="20"/>
      <c r="AHX105" s="20"/>
      <c r="AHY105" s="20"/>
      <c r="AHZ105" s="20"/>
      <c r="AIA105" s="20"/>
      <c r="AIB105" s="20"/>
      <c r="AIC105" s="20"/>
      <c r="AID105" s="20"/>
      <c r="AIE105" s="20"/>
      <c r="AIF105" s="20"/>
      <c r="AIG105" s="20"/>
      <c r="AIH105" s="20"/>
      <c r="AII105" s="20"/>
      <c r="AIJ105" s="20"/>
      <c r="AIK105" s="20"/>
      <c r="AIL105" s="20"/>
      <c r="AIM105" s="20"/>
      <c r="AIN105" s="20"/>
      <c r="AIO105" s="20"/>
      <c r="AIP105" s="20"/>
      <c r="AIQ105" s="20"/>
      <c r="AIR105" s="20"/>
      <c r="AIS105" s="20"/>
      <c r="AIT105" s="20"/>
      <c r="AIU105" s="20"/>
      <c r="AIV105" s="20"/>
      <c r="AIW105" s="20"/>
      <c r="AIX105" s="20"/>
      <c r="AIY105" s="20"/>
      <c r="AIZ105" s="20"/>
      <c r="AJA105" s="20"/>
      <c r="AJB105" s="20"/>
      <c r="AJC105" s="20"/>
      <c r="AJD105" s="20"/>
      <c r="AJE105" s="20"/>
      <c r="AJF105" s="20"/>
      <c r="AJG105" s="20"/>
      <c r="AJH105" s="20"/>
      <c r="AJI105" s="20"/>
      <c r="AJJ105" s="20"/>
      <c r="AJK105" s="20"/>
      <c r="AJL105" s="20"/>
      <c r="AJM105" s="20"/>
      <c r="AJN105" s="20"/>
      <c r="AJO105" s="20"/>
      <c r="AJP105" s="20"/>
      <c r="AJQ105" s="20"/>
      <c r="AJR105" s="20"/>
      <c r="AJS105" s="20"/>
      <c r="AJT105" s="20"/>
      <c r="AJU105" s="20"/>
      <c r="AJV105" s="20"/>
      <c r="AJW105" s="20"/>
      <c r="AJX105" s="20"/>
      <c r="AJY105" s="20"/>
      <c r="AJZ105" s="20"/>
      <c r="AKA105" s="20"/>
      <c r="AKB105" s="20"/>
      <c r="AKC105" s="20"/>
      <c r="AKD105" s="20"/>
      <c r="AKE105" s="20"/>
      <c r="AKF105" s="20"/>
      <c r="AKG105" s="20"/>
      <c r="AKH105" s="20"/>
      <c r="AKI105" s="20"/>
      <c r="AKJ105" s="20"/>
      <c r="AKK105" s="20"/>
      <c r="AKL105" s="20"/>
      <c r="AKM105" s="20"/>
      <c r="AKN105" s="20"/>
      <c r="AKO105" s="20"/>
      <c r="AKP105" s="20"/>
      <c r="AKQ105" s="20"/>
      <c r="AKR105" s="20"/>
      <c r="AKS105" s="20"/>
      <c r="AKT105" s="20"/>
      <c r="AKU105" s="20"/>
      <c r="AKV105" s="20"/>
      <c r="AKW105" s="20"/>
      <c r="AKX105" s="20"/>
      <c r="AKY105" s="20"/>
      <c r="AKZ105" s="20"/>
      <c r="ALA105" s="20"/>
      <c r="ALB105" s="20"/>
      <c r="ALC105" s="20"/>
      <c r="ALD105" s="20"/>
      <c r="ALE105" s="20"/>
      <c r="ALF105" s="20"/>
      <c r="ALG105" s="20"/>
      <c r="ALH105" s="20"/>
      <c r="ALI105" s="20"/>
      <c r="ALJ105" s="20"/>
      <c r="ALK105" s="20"/>
      <c r="ALL105" s="20"/>
      <c r="ALM105" s="20"/>
      <c r="ALN105" s="20"/>
      <c r="ALO105" s="20"/>
      <c r="ALP105" s="20"/>
      <c r="ALQ105" s="20"/>
      <c r="ALR105" s="20"/>
      <c r="ALS105" s="20"/>
      <c r="ALT105" s="20"/>
      <c r="ALU105" s="20"/>
      <c r="ALV105" s="20"/>
      <c r="ALW105" s="20"/>
      <c r="ALX105" s="20"/>
      <c r="ALY105" s="20"/>
      <c r="ALZ105" s="20"/>
      <c r="AMA105" s="20"/>
      <c r="AMB105" s="20"/>
      <c r="AMC105" s="20"/>
      <c r="AMD105" s="20"/>
      <c r="AME105" s="20"/>
      <c r="AMF105" s="20"/>
      <c r="AMG105" s="20"/>
      <c r="AMH105" s="20"/>
      <c r="AMI105" s="20"/>
      <c r="AMJ105" s="20"/>
      <c r="AMK105" s="20"/>
    </row>
    <row r="106" spans="1:1025" ht="15.75">
      <c r="A106" s="344" t="s">
        <v>116</v>
      </c>
      <c r="B106" s="344"/>
      <c r="C106" s="344"/>
      <c r="D106" s="344"/>
      <c r="E106" s="344"/>
      <c r="F106" s="344"/>
      <c r="G106" s="344"/>
      <c r="H106" s="31"/>
    </row>
    <row r="107" spans="1:1025" ht="15" customHeight="1">
      <c r="A107" s="253"/>
      <c r="B107" s="345" t="s">
        <v>117</v>
      </c>
      <c r="C107" s="345"/>
      <c r="D107" s="345"/>
      <c r="E107" s="345"/>
      <c r="F107" s="345"/>
      <c r="G107" s="223" t="s">
        <v>18</v>
      </c>
      <c r="H107" s="31"/>
    </row>
    <row r="108" spans="1:1025" ht="15" customHeight="1">
      <c r="A108" s="180" t="s">
        <v>8</v>
      </c>
      <c r="B108" s="262" t="s">
        <v>315</v>
      </c>
      <c r="C108" s="263"/>
      <c r="D108" s="263"/>
      <c r="E108" s="263"/>
      <c r="F108" s="263"/>
      <c r="G108" s="224">
        <f>ROUND(((G48/12)+($G$59/12)+($G$60/12))*(33/30)*0.05,2)</f>
        <v>16.53</v>
      </c>
      <c r="H108" s="31"/>
    </row>
    <row r="109" spans="1:1025" ht="15" customHeight="1">
      <c r="A109" s="180" t="s">
        <v>10</v>
      </c>
      <c r="B109" s="261" t="s">
        <v>32</v>
      </c>
      <c r="C109" s="261"/>
      <c r="D109" s="261"/>
      <c r="E109" s="261"/>
      <c r="F109" s="261"/>
      <c r="G109" s="224">
        <f>ROUND($E$74*G108,2)</f>
        <v>1.32</v>
      </c>
      <c r="H109" s="31"/>
    </row>
    <row r="110" spans="1:1025" ht="15" customHeight="1">
      <c r="A110" s="180" t="s">
        <v>12</v>
      </c>
      <c r="B110" s="261" t="s">
        <v>118</v>
      </c>
      <c r="C110" s="261"/>
      <c r="D110" s="261"/>
      <c r="E110" s="261"/>
      <c r="F110" s="261"/>
      <c r="G110" s="224">
        <f>ROUND((0.08*0.4*SUM(G48+$G$59+$G$60)*0.05),2)</f>
        <v>5.77</v>
      </c>
      <c r="H110" s="32"/>
    </row>
    <row r="111" spans="1:1025" ht="15" customHeight="1">
      <c r="A111" s="180" t="s">
        <v>13</v>
      </c>
      <c r="B111" s="263" t="s">
        <v>316</v>
      </c>
      <c r="C111" s="263"/>
      <c r="D111" s="263"/>
      <c r="E111" s="263"/>
      <c r="F111" s="263"/>
      <c r="G111" s="225">
        <f>ROUND(((7/33)/$G$13)*G48*1,2)</f>
        <v>22.95</v>
      </c>
      <c r="H111" s="31"/>
    </row>
    <row r="112" spans="1:1025" ht="15" customHeight="1">
      <c r="A112" s="180" t="s">
        <v>22</v>
      </c>
      <c r="B112" s="261" t="s">
        <v>120</v>
      </c>
      <c r="C112" s="261"/>
      <c r="D112" s="261"/>
      <c r="E112" s="261"/>
      <c r="F112" s="261"/>
      <c r="G112" s="224">
        <f>ROUND($E$75*G111,2)</f>
        <v>8.4499999999999993</v>
      </c>
      <c r="H112" s="31"/>
    </row>
    <row r="113" spans="1:1025" s="21" customFormat="1" ht="15.75" customHeight="1">
      <c r="A113" s="180" t="s">
        <v>23</v>
      </c>
      <c r="B113" s="261" t="s">
        <v>119</v>
      </c>
      <c r="C113" s="261"/>
      <c r="D113" s="261"/>
      <c r="E113" s="261"/>
      <c r="F113" s="261"/>
      <c r="G113" s="226">
        <f>ROUND((0.08*0.4*SUM(G48+$G$59+$G$60)*1),2)</f>
        <v>115.38</v>
      </c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20"/>
      <c r="IV113" s="20"/>
      <c r="IW113" s="20"/>
      <c r="IX113" s="20"/>
      <c r="IY113" s="20"/>
      <c r="IZ113" s="20"/>
      <c r="JA113" s="20"/>
      <c r="JB113" s="20"/>
      <c r="JC113" s="20"/>
      <c r="JD113" s="20"/>
      <c r="JE113" s="20"/>
      <c r="JF113" s="20"/>
      <c r="JG113" s="20"/>
      <c r="JH113" s="20"/>
      <c r="JI113" s="20"/>
      <c r="JJ113" s="20"/>
      <c r="JK113" s="20"/>
      <c r="JL113" s="20"/>
      <c r="JM113" s="20"/>
      <c r="JN113" s="20"/>
      <c r="JO113" s="20"/>
      <c r="JP113" s="20"/>
      <c r="JQ113" s="20"/>
      <c r="JR113" s="20"/>
      <c r="JS113" s="20"/>
      <c r="JT113" s="20"/>
      <c r="JU113" s="20"/>
      <c r="JV113" s="20"/>
      <c r="JW113" s="20"/>
      <c r="JX113" s="20"/>
      <c r="JY113" s="20"/>
      <c r="JZ113" s="20"/>
      <c r="KA113" s="20"/>
      <c r="KB113" s="20"/>
      <c r="KC113" s="20"/>
      <c r="KD113" s="20"/>
      <c r="KE113" s="20"/>
      <c r="KF113" s="20"/>
      <c r="KG113" s="20"/>
      <c r="KH113" s="20"/>
      <c r="KI113" s="20"/>
      <c r="KJ113" s="20"/>
      <c r="KK113" s="20"/>
      <c r="KL113" s="20"/>
      <c r="KM113" s="20"/>
      <c r="KN113" s="20"/>
      <c r="KO113" s="20"/>
      <c r="KP113" s="20"/>
      <c r="KQ113" s="20"/>
      <c r="KR113" s="20"/>
      <c r="KS113" s="20"/>
      <c r="KT113" s="20"/>
      <c r="KU113" s="20"/>
      <c r="KV113" s="20"/>
      <c r="KW113" s="20"/>
      <c r="KX113" s="20"/>
      <c r="KY113" s="20"/>
      <c r="KZ113" s="20"/>
      <c r="LA113" s="20"/>
      <c r="LB113" s="20"/>
      <c r="LC113" s="20"/>
      <c r="LD113" s="20"/>
      <c r="LE113" s="20"/>
      <c r="LF113" s="20"/>
      <c r="LG113" s="20"/>
      <c r="LH113" s="20"/>
      <c r="LI113" s="20"/>
      <c r="LJ113" s="20"/>
      <c r="LK113" s="20"/>
      <c r="LL113" s="20"/>
      <c r="LM113" s="20"/>
      <c r="LN113" s="20"/>
      <c r="LO113" s="20"/>
      <c r="LP113" s="20"/>
      <c r="LQ113" s="20"/>
      <c r="LR113" s="20"/>
      <c r="LS113" s="20"/>
      <c r="LT113" s="20"/>
      <c r="LU113" s="20"/>
      <c r="LV113" s="20"/>
      <c r="LW113" s="20"/>
      <c r="LX113" s="20"/>
      <c r="LY113" s="20"/>
      <c r="LZ113" s="20"/>
      <c r="MA113" s="20"/>
      <c r="MB113" s="20"/>
      <c r="MC113" s="20"/>
      <c r="MD113" s="20"/>
      <c r="ME113" s="20"/>
      <c r="MF113" s="20"/>
      <c r="MG113" s="20"/>
      <c r="MH113" s="20"/>
      <c r="MI113" s="20"/>
      <c r="MJ113" s="20"/>
      <c r="MK113" s="20"/>
      <c r="ML113" s="20"/>
      <c r="MM113" s="20"/>
      <c r="MN113" s="20"/>
      <c r="MO113" s="20"/>
      <c r="MP113" s="20"/>
      <c r="MQ113" s="20"/>
      <c r="MR113" s="20"/>
      <c r="MS113" s="20"/>
      <c r="MT113" s="20"/>
      <c r="MU113" s="20"/>
      <c r="MV113" s="20"/>
      <c r="MW113" s="20"/>
      <c r="MX113" s="20"/>
      <c r="MY113" s="20"/>
      <c r="MZ113" s="20"/>
      <c r="NA113" s="20"/>
      <c r="NB113" s="20"/>
      <c r="NC113" s="20"/>
      <c r="ND113" s="20"/>
      <c r="NE113" s="20"/>
      <c r="NF113" s="20"/>
      <c r="NG113" s="20"/>
      <c r="NH113" s="20"/>
      <c r="NI113" s="20"/>
      <c r="NJ113" s="20"/>
      <c r="NK113" s="20"/>
      <c r="NL113" s="20"/>
      <c r="NM113" s="20"/>
      <c r="NN113" s="20"/>
      <c r="NO113" s="20"/>
      <c r="NP113" s="20"/>
      <c r="NQ113" s="20"/>
      <c r="NR113" s="20"/>
      <c r="NS113" s="20"/>
      <c r="NT113" s="20"/>
      <c r="NU113" s="20"/>
      <c r="NV113" s="20"/>
      <c r="NW113" s="20"/>
      <c r="NX113" s="20"/>
      <c r="NY113" s="20"/>
      <c r="NZ113" s="20"/>
      <c r="OA113" s="20"/>
      <c r="OB113" s="20"/>
      <c r="OC113" s="20"/>
      <c r="OD113" s="20"/>
      <c r="OE113" s="20"/>
      <c r="OF113" s="20"/>
      <c r="OG113" s="20"/>
      <c r="OH113" s="20"/>
      <c r="OI113" s="20"/>
      <c r="OJ113" s="20"/>
      <c r="OK113" s="20"/>
      <c r="OL113" s="20"/>
      <c r="OM113" s="20"/>
      <c r="ON113" s="20"/>
      <c r="OO113" s="20"/>
      <c r="OP113" s="20"/>
      <c r="OQ113" s="20"/>
      <c r="OR113" s="20"/>
      <c r="OS113" s="20"/>
      <c r="OT113" s="20"/>
      <c r="OU113" s="20"/>
      <c r="OV113" s="20"/>
      <c r="OW113" s="20"/>
      <c r="OX113" s="20"/>
      <c r="OY113" s="20"/>
      <c r="OZ113" s="20"/>
      <c r="PA113" s="20"/>
      <c r="PB113" s="20"/>
      <c r="PC113" s="20"/>
      <c r="PD113" s="20"/>
      <c r="PE113" s="20"/>
      <c r="PF113" s="20"/>
      <c r="PG113" s="20"/>
      <c r="PH113" s="20"/>
      <c r="PI113" s="20"/>
      <c r="PJ113" s="20"/>
      <c r="PK113" s="20"/>
      <c r="PL113" s="20"/>
      <c r="PM113" s="20"/>
      <c r="PN113" s="20"/>
      <c r="PO113" s="20"/>
      <c r="PP113" s="20"/>
      <c r="PQ113" s="20"/>
      <c r="PR113" s="20"/>
      <c r="PS113" s="20"/>
      <c r="PT113" s="20"/>
      <c r="PU113" s="20"/>
      <c r="PV113" s="20"/>
      <c r="PW113" s="20"/>
      <c r="PX113" s="20"/>
      <c r="PY113" s="20"/>
      <c r="PZ113" s="20"/>
      <c r="QA113" s="20"/>
      <c r="QB113" s="20"/>
      <c r="QC113" s="20"/>
      <c r="QD113" s="20"/>
      <c r="QE113" s="20"/>
      <c r="QF113" s="20"/>
      <c r="QG113" s="20"/>
      <c r="QH113" s="20"/>
      <c r="QI113" s="20"/>
      <c r="QJ113" s="20"/>
      <c r="QK113" s="20"/>
      <c r="QL113" s="20"/>
      <c r="QM113" s="20"/>
      <c r="QN113" s="20"/>
      <c r="QO113" s="20"/>
      <c r="QP113" s="20"/>
      <c r="QQ113" s="20"/>
      <c r="QR113" s="20"/>
      <c r="QS113" s="20"/>
      <c r="QT113" s="20"/>
      <c r="QU113" s="20"/>
      <c r="QV113" s="20"/>
      <c r="QW113" s="20"/>
      <c r="QX113" s="20"/>
      <c r="QY113" s="20"/>
      <c r="QZ113" s="20"/>
      <c r="RA113" s="20"/>
      <c r="RB113" s="20"/>
      <c r="RC113" s="20"/>
      <c r="RD113" s="20"/>
      <c r="RE113" s="20"/>
      <c r="RF113" s="20"/>
      <c r="RG113" s="20"/>
      <c r="RH113" s="20"/>
      <c r="RI113" s="20"/>
      <c r="RJ113" s="20"/>
      <c r="RK113" s="20"/>
      <c r="RL113" s="20"/>
      <c r="RM113" s="20"/>
      <c r="RN113" s="20"/>
      <c r="RO113" s="20"/>
      <c r="RP113" s="20"/>
      <c r="RQ113" s="20"/>
      <c r="RR113" s="20"/>
      <c r="RS113" s="20"/>
      <c r="RT113" s="20"/>
      <c r="RU113" s="20"/>
      <c r="RV113" s="20"/>
      <c r="RW113" s="20"/>
      <c r="RX113" s="20"/>
      <c r="RY113" s="20"/>
      <c r="RZ113" s="20"/>
      <c r="SA113" s="20"/>
      <c r="SB113" s="20"/>
      <c r="SC113" s="20"/>
      <c r="SD113" s="20"/>
      <c r="SE113" s="20"/>
      <c r="SF113" s="20"/>
      <c r="SG113" s="20"/>
      <c r="SH113" s="20"/>
      <c r="SI113" s="20"/>
      <c r="SJ113" s="20"/>
      <c r="SK113" s="20"/>
      <c r="SL113" s="20"/>
      <c r="SM113" s="20"/>
      <c r="SN113" s="20"/>
      <c r="SO113" s="20"/>
      <c r="SP113" s="20"/>
      <c r="SQ113" s="20"/>
      <c r="SR113" s="20"/>
      <c r="SS113" s="20"/>
      <c r="ST113" s="20"/>
      <c r="SU113" s="20"/>
      <c r="SV113" s="20"/>
      <c r="SW113" s="20"/>
      <c r="SX113" s="20"/>
      <c r="SY113" s="20"/>
      <c r="SZ113" s="20"/>
      <c r="TA113" s="20"/>
      <c r="TB113" s="20"/>
      <c r="TC113" s="20"/>
      <c r="TD113" s="20"/>
      <c r="TE113" s="20"/>
      <c r="TF113" s="20"/>
      <c r="TG113" s="20"/>
      <c r="TH113" s="20"/>
      <c r="TI113" s="20"/>
      <c r="TJ113" s="20"/>
      <c r="TK113" s="20"/>
      <c r="TL113" s="20"/>
      <c r="TM113" s="20"/>
      <c r="TN113" s="20"/>
      <c r="TO113" s="20"/>
      <c r="TP113" s="20"/>
      <c r="TQ113" s="20"/>
      <c r="TR113" s="20"/>
      <c r="TS113" s="20"/>
      <c r="TT113" s="20"/>
      <c r="TU113" s="20"/>
      <c r="TV113" s="20"/>
      <c r="TW113" s="20"/>
      <c r="TX113" s="20"/>
      <c r="TY113" s="20"/>
      <c r="TZ113" s="20"/>
      <c r="UA113" s="20"/>
      <c r="UB113" s="20"/>
      <c r="UC113" s="20"/>
      <c r="UD113" s="20"/>
      <c r="UE113" s="20"/>
      <c r="UF113" s="20"/>
      <c r="UG113" s="20"/>
      <c r="UH113" s="20"/>
      <c r="UI113" s="20"/>
      <c r="UJ113" s="20"/>
      <c r="UK113" s="20"/>
      <c r="UL113" s="20"/>
      <c r="UM113" s="20"/>
      <c r="UN113" s="20"/>
      <c r="UO113" s="20"/>
      <c r="UP113" s="20"/>
      <c r="UQ113" s="20"/>
      <c r="UR113" s="20"/>
      <c r="US113" s="20"/>
      <c r="UT113" s="20"/>
      <c r="UU113" s="20"/>
      <c r="UV113" s="20"/>
      <c r="UW113" s="20"/>
      <c r="UX113" s="20"/>
      <c r="UY113" s="20"/>
      <c r="UZ113" s="20"/>
      <c r="VA113" s="20"/>
      <c r="VB113" s="20"/>
      <c r="VC113" s="20"/>
      <c r="VD113" s="20"/>
      <c r="VE113" s="20"/>
      <c r="VF113" s="20"/>
      <c r="VG113" s="20"/>
      <c r="VH113" s="20"/>
      <c r="VI113" s="20"/>
      <c r="VJ113" s="20"/>
      <c r="VK113" s="20"/>
      <c r="VL113" s="20"/>
      <c r="VM113" s="20"/>
      <c r="VN113" s="20"/>
      <c r="VO113" s="20"/>
      <c r="VP113" s="20"/>
      <c r="VQ113" s="20"/>
      <c r="VR113" s="20"/>
      <c r="VS113" s="20"/>
      <c r="VT113" s="20"/>
      <c r="VU113" s="20"/>
      <c r="VV113" s="20"/>
      <c r="VW113" s="20"/>
      <c r="VX113" s="20"/>
      <c r="VY113" s="20"/>
      <c r="VZ113" s="20"/>
      <c r="WA113" s="20"/>
      <c r="WB113" s="20"/>
      <c r="WC113" s="20"/>
      <c r="WD113" s="20"/>
      <c r="WE113" s="20"/>
      <c r="WF113" s="20"/>
      <c r="WG113" s="20"/>
      <c r="WH113" s="20"/>
      <c r="WI113" s="20"/>
      <c r="WJ113" s="20"/>
      <c r="WK113" s="20"/>
      <c r="WL113" s="20"/>
      <c r="WM113" s="20"/>
      <c r="WN113" s="20"/>
      <c r="WO113" s="20"/>
      <c r="WP113" s="20"/>
      <c r="WQ113" s="20"/>
      <c r="WR113" s="20"/>
      <c r="WS113" s="20"/>
      <c r="WT113" s="20"/>
      <c r="WU113" s="20"/>
      <c r="WV113" s="20"/>
      <c r="WW113" s="20"/>
      <c r="WX113" s="20"/>
      <c r="WY113" s="20"/>
      <c r="WZ113" s="20"/>
      <c r="XA113" s="20"/>
      <c r="XB113" s="20"/>
      <c r="XC113" s="20"/>
      <c r="XD113" s="20"/>
      <c r="XE113" s="20"/>
      <c r="XF113" s="20"/>
      <c r="XG113" s="20"/>
      <c r="XH113" s="20"/>
      <c r="XI113" s="20"/>
      <c r="XJ113" s="20"/>
      <c r="XK113" s="20"/>
      <c r="XL113" s="20"/>
      <c r="XM113" s="20"/>
      <c r="XN113" s="20"/>
      <c r="XO113" s="20"/>
      <c r="XP113" s="20"/>
      <c r="XQ113" s="20"/>
      <c r="XR113" s="20"/>
      <c r="XS113" s="20"/>
      <c r="XT113" s="20"/>
      <c r="XU113" s="20"/>
      <c r="XV113" s="20"/>
      <c r="XW113" s="20"/>
      <c r="XX113" s="20"/>
      <c r="XY113" s="20"/>
      <c r="XZ113" s="20"/>
      <c r="YA113" s="20"/>
      <c r="YB113" s="20"/>
      <c r="YC113" s="20"/>
      <c r="YD113" s="20"/>
      <c r="YE113" s="20"/>
      <c r="YF113" s="20"/>
      <c r="YG113" s="20"/>
      <c r="YH113" s="20"/>
      <c r="YI113" s="20"/>
      <c r="YJ113" s="20"/>
      <c r="YK113" s="20"/>
      <c r="YL113" s="20"/>
      <c r="YM113" s="20"/>
      <c r="YN113" s="20"/>
      <c r="YO113" s="20"/>
      <c r="YP113" s="20"/>
      <c r="YQ113" s="20"/>
      <c r="YR113" s="20"/>
      <c r="YS113" s="20"/>
      <c r="YT113" s="20"/>
      <c r="YU113" s="20"/>
      <c r="YV113" s="20"/>
      <c r="YW113" s="20"/>
      <c r="YX113" s="20"/>
      <c r="YY113" s="20"/>
      <c r="YZ113" s="20"/>
      <c r="ZA113" s="20"/>
      <c r="ZB113" s="20"/>
      <c r="ZC113" s="20"/>
      <c r="ZD113" s="20"/>
      <c r="ZE113" s="20"/>
      <c r="ZF113" s="20"/>
      <c r="ZG113" s="20"/>
      <c r="ZH113" s="20"/>
      <c r="ZI113" s="20"/>
      <c r="ZJ113" s="20"/>
      <c r="ZK113" s="20"/>
      <c r="ZL113" s="20"/>
      <c r="ZM113" s="20"/>
      <c r="ZN113" s="20"/>
      <c r="ZO113" s="20"/>
      <c r="ZP113" s="20"/>
      <c r="ZQ113" s="20"/>
      <c r="ZR113" s="20"/>
      <c r="ZS113" s="20"/>
      <c r="ZT113" s="20"/>
      <c r="ZU113" s="20"/>
      <c r="ZV113" s="20"/>
      <c r="ZW113" s="20"/>
      <c r="ZX113" s="20"/>
      <c r="ZY113" s="20"/>
      <c r="ZZ113" s="20"/>
      <c r="AAA113" s="20"/>
      <c r="AAB113" s="20"/>
      <c r="AAC113" s="20"/>
      <c r="AAD113" s="20"/>
      <c r="AAE113" s="20"/>
      <c r="AAF113" s="20"/>
      <c r="AAG113" s="20"/>
      <c r="AAH113" s="20"/>
      <c r="AAI113" s="20"/>
      <c r="AAJ113" s="20"/>
      <c r="AAK113" s="20"/>
      <c r="AAL113" s="20"/>
      <c r="AAM113" s="20"/>
      <c r="AAN113" s="20"/>
      <c r="AAO113" s="20"/>
      <c r="AAP113" s="20"/>
      <c r="AAQ113" s="20"/>
      <c r="AAR113" s="20"/>
      <c r="AAS113" s="20"/>
      <c r="AAT113" s="20"/>
      <c r="AAU113" s="20"/>
      <c r="AAV113" s="20"/>
      <c r="AAW113" s="20"/>
      <c r="AAX113" s="20"/>
      <c r="AAY113" s="20"/>
      <c r="AAZ113" s="20"/>
      <c r="ABA113" s="20"/>
      <c r="ABB113" s="20"/>
      <c r="ABC113" s="20"/>
      <c r="ABD113" s="20"/>
      <c r="ABE113" s="20"/>
      <c r="ABF113" s="20"/>
      <c r="ABG113" s="20"/>
      <c r="ABH113" s="20"/>
      <c r="ABI113" s="20"/>
      <c r="ABJ113" s="20"/>
      <c r="ABK113" s="20"/>
      <c r="ABL113" s="20"/>
      <c r="ABM113" s="20"/>
      <c r="ABN113" s="20"/>
      <c r="ABO113" s="20"/>
      <c r="ABP113" s="20"/>
      <c r="ABQ113" s="20"/>
      <c r="ABR113" s="20"/>
      <c r="ABS113" s="20"/>
      <c r="ABT113" s="20"/>
      <c r="ABU113" s="20"/>
      <c r="ABV113" s="20"/>
      <c r="ABW113" s="20"/>
      <c r="ABX113" s="20"/>
      <c r="ABY113" s="20"/>
      <c r="ABZ113" s="20"/>
      <c r="ACA113" s="20"/>
      <c r="ACB113" s="20"/>
      <c r="ACC113" s="20"/>
      <c r="ACD113" s="20"/>
      <c r="ACE113" s="20"/>
      <c r="ACF113" s="20"/>
      <c r="ACG113" s="20"/>
      <c r="ACH113" s="20"/>
      <c r="ACI113" s="20"/>
      <c r="ACJ113" s="20"/>
      <c r="ACK113" s="20"/>
      <c r="ACL113" s="20"/>
      <c r="ACM113" s="20"/>
      <c r="ACN113" s="20"/>
      <c r="ACO113" s="20"/>
      <c r="ACP113" s="20"/>
      <c r="ACQ113" s="20"/>
      <c r="ACR113" s="20"/>
      <c r="ACS113" s="20"/>
      <c r="ACT113" s="20"/>
      <c r="ACU113" s="20"/>
      <c r="ACV113" s="20"/>
      <c r="ACW113" s="20"/>
      <c r="ACX113" s="20"/>
      <c r="ACY113" s="20"/>
      <c r="ACZ113" s="20"/>
      <c r="ADA113" s="20"/>
      <c r="ADB113" s="20"/>
      <c r="ADC113" s="20"/>
      <c r="ADD113" s="20"/>
      <c r="ADE113" s="20"/>
      <c r="ADF113" s="20"/>
      <c r="ADG113" s="20"/>
      <c r="ADH113" s="20"/>
      <c r="ADI113" s="20"/>
      <c r="ADJ113" s="20"/>
      <c r="ADK113" s="20"/>
      <c r="ADL113" s="20"/>
      <c r="ADM113" s="20"/>
      <c r="ADN113" s="20"/>
      <c r="ADO113" s="20"/>
      <c r="ADP113" s="20"/>
      <c r="ADQ113" s="20"/>
      <c r="ADR113" s="20"/>
      <c r="ADS113" s="20"/>
      <c r="ADT113" s="20"/>
      <c r="ADU113" s="20"/>
      <c r="ADV113" s="20"/>
      <c r="ADW113" s="20"/>
      <c r="ADX113" s="20"/>
      <c r="ADY113" s="20"/>
      <c r="ADZ113" s="20"/>
      <c r="AEA113" s="20"/>
      <c r="AEB113" s="20"/>
      <c r="AEC113" s="20"/>
      <c r="AED113" s="20"/>
      <c r="AEE113" s="20"/>
      <c r="AEF113" s="20"/>
      <c r="AEG113" s="20"/>
      <c r="AEH113" s="20"/>
      <c r="AEI113" s="20"/>
      <c r="AEJ113" s="20"/>
      <c r="AEK113" s="20"/>
      <c r="AEL113" s="20"/>
      <c r="AEM113" s="20"/>
      <c r="AEN113" s="20"/>
      <c r="AEO113" s="20"/>
      <c r="AEP113" s="20"/>
      <c r="AEQ113" s="20"/>
      <c r="AER113" s="20"/>
      <c r="AES113" s="20"/>
      <c r="AET113" s="20"/>
      <c r="AEU113" s="20"/>
      <c r="AEV113" s="20"/>
      <c r="AEW113" s="20"/>
      <c r="AEX113" s="20"/>
      <c r="AEY113" s="20"/>
      <c r="AEZ113" s="20"/>
      <c r="AFA113" s="20"/>
      <c r="AFB113" s="20"/>
      <c r="AFC113" s="20"/>
      <c r="AFD113" s="20"/>
      <c r="AFE113" s="20"/>
      <c r="AFF113" s="20"/>
      <c r="AFG113" s="20"/>
      <c r="AFH113" s="20"/>
      <c r="AFI113" s="20"/>
      <c r="AFJ113" s="20"/>
      <c r="AFK113" s="20"/>
      <c r="AFL113" s="20"/>
      <c r="AFM113" s="20"/>
      <c r="AFN113" s="20"/>
      <c r="AFO113" s="20"/>
      <c r="AFP113" s="20"/>
      <c r="AFQ113" s="20"/>
      <c r="AFR113" s="20"/>
      <c r="AFS113" s="20"/>
      <c r="AFT113" s="20"/>
      <c r="AFU113" s="20"/>
      <c r="AFV113" s="20"/>
      <c r="AFW113" s="20"/>
      <c r="AFX113" s="20"/>
      <c r="AFY113" s="20"/>
      <c r="AFZ113" s="20"/>
      <c r="AGA113" s="20"/>
      <c r="AGB113" s="20"/>
      <c r="AGC113" s="20"/>
      <c r="AGD113" s="20"/>
      <c r="AGE113" s="20"/>
      <c r="AGF113" s="20"/>
      <c r="AGG113" s="20"/>
      <c r="AGH113" s="20"/>
      <c r="AGI113" s="20"/>
      <c r="AGJ113" s="20"/>
      <c r="AGK113" s="20"/>
      <c r="AGL113" s="20"/>
      <c r="AGM113" s="20"/>
      <c r="AGN113" s="20"/>
      <c r="AGO113" s="20"/>
      <c r="AGP113" s="20"/>
      <c r="AGQ113" s="20"/>
      <c r="AGR113" s="20"/>
      <c r="AGS113" s="20"/>
      <c r="AGT113" s="20"/>
      <c r="AGU113" s="20"/>
      <c r="AGV113" s="20"/>
      <c r="AGW113" s="20"/>
      <c r="AGX113" s="20"/>
      <c r="AGY113" s="20"/>
      <c r="AGZ113" s="20"/>
      <c r="AHA113" s="20"/>
      <c r="AHB113" s="20"/>
      <c r="AHC113" s="20"/>
      <c r="AHD113" s="20"/>
      <c r="AHE113" s="20"/>
      <c r="AHF113" s="20"/>
      <c r="AHG113" s="20"/>
      <c r="AHH113" s="20"/>
      <c r="AHI113" s="20"/>
      <c r="AHJ113" s="20"/>
      <c r="AHK113" s="20"/>
      <c r="AHL113" s="20"/>
      <c r="AHM113" s="20"/>
      <c r="AHN113" s="20"/>
      <c r="AHO113" s="20"/>
      <c r="AHP113" s="20"/>
      <c r="AHQ113" s="20"/>
      <c r="AHR113" s="20"/>
      <c r="AHS113" s="20"/>
      <c r="AHT113" s="20"/>
      <c r="AHU113" s="20"/>
      <c r="AHV113" s="20"/>
      <c r="AHW113" s="20"/>
      <c r="AHX113" s="20"/>
      <c r="AHY113" s="20"/>
      <c r="AHZ113" s="20"/>
      <c r="AIA113" s="20"/>
      <c r="AIB113" s="20"/>
      <c r="AIC113" s="20"/>
      <c r="AID113" s="20"/>
      <c r="AIE113" s="20"/>
      <c r="AIF113" s="20"/>
      <c r="AIG113" s="20"/>
      <c r="AIH113" s="20"/>
      <c r="AII113" s="20"/>
      <c r="AIJ113" s="20"/>
      <c r="AIK113" s="20"/>
      <c r="AIL113" s="20"/>
      <c r="AIM113" s="20"/>
      <c r="AIN113" s="20"/>
      <c r="AIO113" s="20"/>
      <c r="AIP113" s="20"/>
      <c r="AIQ113" s="20"/>
      <c r="AIR113" s="20"/>
      <c r="AIS113" s="20"/>
      <c r="AIT113" s="20"/>
      <c r="AIU113" s="20"/>
      <c r="AIV113" s="20"/>
      <c r="AIW113" s="20"/>
      <c r="AIX113" s="20"/>
      <c r="AIY113" s="20"/>
      <c r="AIZ113" s="20"/>
      <c r="AJA113" s="20"/>
      <c r="AJB113" s="20"/>
      <c r="AJC113" s="20"/>
      <c r="AJD113" s="20"/>
      <c r="AJE113" s="20"/>
      <c r="AJF113" s="20"/>
      <c r="AJG113" s="20"/>
      <c r="AJH113" s="20"/>
      <c r="AJI113" s="20"/>
      <c r="AJJ113" s="20"/>
      <c r="AJK113" s="20"/>
      <c r="AJL113" s="20"/>
      <c r="AJM113" s="20"/>
      <c r="AJN113" s="20"/>
      <c r="AJO113" s="20"/>
      <c r="AJP113" s="20"/>
      <c r="AJQ113" s="20"/>
      <c r="AJR113" s="20"/>
      <c r="AJS113" s="20"/>
      <c r="AJT113" s="20"/>
      <c r="AJU113" s="20"/>
      <c r="AJV113" s="20"/>
      <c r="AJW113" s="20"/>
      <c r="AJX113" s="20"/>
      <c r="AJY113" s="20"/>
      <c r="AJZ113" s="20"/>
      <c r="AKA113" s="20"/>
      <c r="AKB113" s="20"/>
      <c r="AKC113" s="20"/>
      <c r="AKD113" s="20"/>
      <c r="AKE113" s="20"/>
      <c r="AKF113" s="20"/>
      <c r="AKG113" s="20"/>
      <c r="AKH113" s="20"/>
      <c r="AKI113" s="20"/>
      <c r="AKJ113" s="20"/>
      <c r="AKK113" s="20"/>
      <c r="AKL113" s="20"/>
      <c r="AKM113" s="20"/>
      <c r="AKN113" s="20"/>
      <c r="AKO113" s="20"/>
      <c r="AKP113" s="20"/>
      <c r="AKQ113" s="20"/>
      <c r="AKR113" s="20"/>
      <c r="AKS113" s="20"/>
      <c r="AKT113" s="20"/>
      <c r="AKU113" s="20"/>
      <c r="AKV113" s="20"/>
      <c r="AKW113" s="20"/>
      <c r="AKX113" s="20"/>
      <c r="AKY113" s="20"/>
      <c r="AKZ113" s="20"/>
      <c r="ALA113" s="20"/>
      <c r="ALB113" s="20"/>
      <c r="ALC113" s="20"/>
      <c r="ALD113" s="20"/>
      <c r="ALE113" s="20"/>
      <c r="ALF113" s="20"/>
      <c r="ALG113" s="20"/>
      <c r="ALH113" s="20"/>
      <c r="ALI113" s="20"/>
      <c r="ALJ113" s="20"/>
      <c r="ALK113" s="20"/>
      <c r="ALL113" s="20"/>
      <c r="ALM113" s="20"/>
      <c r="ALN113" s="20"/>
      <c r="ALO113" s="20"/>
      <c r="ALP113" s="20"/>
      <c r="ALQ113" s="20"/>
      <c r="ALR113" s="20"/>
      <c r="ALS113" s="20"/>
      <c r="ALT113" s="20"/>
      <c r="ALU113" s="20"/>
      <c r="ALV113" s="20"/>
      <c r="ALW113" s="20"/>
      <c r="ALX113" s="20"/>
      <c r="ALY113" s="20"/>
      <c r="ALZ113" s="20"/>
      <c r="AMA113" s="20"/>
      <c r="AMB113" s="20"/>
      <c r="AMC113" s="20"/>
      <c r="AMD113" s="20"/>
      <c r="AME113" s="20"/>
      <c r="AMF113" s="20"/>
      <c r="AMG113" s="20"/>
      <c r="AMH113" s="20"/>
      <c r="AMI113" s="20"/>
      <c r="AMJ113" s="20"/>
      <c r="AMK113" s="20"/>
    </row>
    <row r="114" spans="1:1025" s="31" customFormat="1" ht="16.5" customHeight="1">
      <c r="A114" s="354" t="s">
        <v>121</v>
      </c>
      <c r="B114" s="354"/>
      <c r="C114" s="354"/>
      <c r="D114" s="354"/>
      <c r="E114" s="354"/>
      <c r="F114" s="354"/>
      <c r="G114" s="53">
        <f>SUM(G108:G113)</f>
        <v>170.39999999999998</v>
      </c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3"/>
      <c r="CS114" s="33"/>
      <c r="CT114" s="33"/>
      <c r="CU114" s="33"/>
      <c r="CV114" s="33"/>
      <c r="CW114" s="33"/>
      <c r="CX114" s="33"/>
      <c r="CY114" s="33"/>
      <c r="CZ114" s="33"/>
      <c r="DA114" s="33"/>
      <c r="DB114" s="33"/>
      <c r="DC114" s="33"/>
      <c r="DD114" s="33"/>
      <c r="DE114" s="33"/>
      <c r="DF114" s="33"/>
      <c r="DG114" s="33"/>
      <c r="DH114" s="33"/>
      <c r="DI114" s="33"/>
      <c r="DJ114" s="33"/>
      <c r="DK114" s="33"/>
      <c r="DL114" s="33"/>
      <c r="DM114" s="33"/>
      <c r="DN114" s="33"/>
      <c r="DO114" s="33"/>
      <c r="DP114" s="33"/>
      <c r="DQ114" s="33"/>
      <c r="DR114" s="33"/>
      <c r="DS114" s="33"/>
      <c r="DT114" s="33"/>
      <c r="DU114" s="33"/>
      <c r="DV114" s="33"/>
      <c r="DW114" s="33"/>
      <c r="DX114" s="33"/>
      <c r="DY114" s="33"/>
      <c r="DZ114" s="33"/>
      <c r="EA114" s="33"/>
      <c r="EB114" s="33"/>
      <c r="EC114" s="33"/>
      <c r="ED114" s="33"/>
      <c r="EE114" s="33"/>
      <c r="EF114" s="33"/>
      <c r="EG114" s="33"/>
      <c r="EH114" s="33"/>
      <c r="EI114" s="33"/>
      <c r="EJ114" s="33"/>
      <c r="EK114" s="33"/>
      <c r="EL114" s="33"/>
      <c r="EM114" s="33"/>
      <c r="EN114" s="33"/>
      <c r="EO114" s="33"/>
      <c r="EP114" s="33"/>
      <c r="EQ114" s="33"/>
      <c r="ER114" s="33"/>
      <c r="ES114" s="33"/>
      <c r="ET114" s="33"/>
      <c r="EU114" s="33"/>
      <c r="EV114" s="33"/>
      <c r="EW114" s="33"/>
      <c r="EX114" s="33"/>
      <c r="EY114" s="33"/>
      <c r="EZ114" s="33"/>
      <c r="FA114" s="33"/>
      <c r="FB114" s="33"/>
      <c r="FC114" s="33"/>
      <c r="FD114" s="33"/>
      <c r="FE114" s="33"/>
      <c r="FF114" s="33"/>
      <c r="FG114" s="33"/>
      <c r="FH114" s="33"/>
      <c r="FI114" s="33"/>
      <c r="FJ114" s="33"/>
      <c r="FK114" s="33"/>
      <c r="FL114" s="33"/>
      <c r="FM114" s="33"/>
      <c r="FN114" s="33"/>
      <c r="FO114" s="33"/>
      <c r="FP114" s="33"/>
      <c r="FQ114" s="33"/>
      <c r="FR114" s="33"/>
      <c r="FS114" s="33"/>
      <c r="FT114" s="33"/>
      <c r="FU114" s="33"/>
      <c r="FV114" s="33"/>
      <c r="FW114" s="33"/>
      <c r="FX114" s="33"/>
      <c r="FY114" s="33"/>
      <c r="FZ114" s="33"/>
      <c r="GA114" s="33"/>
      <c r="GB114" s="33"/>
      <c r="GC114" s="33"/>
      <c r="GD114" s="33"/>
      <c r="GE114" s="33"/>
      <c r="GF114" s="33"/>
      <c r="GG114" s="33"/>
      <c r="GH114" s="33"/>
      <c r="GI114" s="33"/>
      <c r="GJ114" s="33"/>
      <c r="GK114" s="33"/>
      <c r="GL114" s="33"/>
      <c r="GM114" s="33"/>
      <c r="GN114" s="33"/>
      <c r="GO114" s="33"/>
      <c r="GP114" s="33"/>
      <c r="GQ114" s="33"/>
      <c r="GR114" s="33"/>
      <c r="GS114" s="33"/>
      <c r="GT114" s="33"/>
      <c r="GU114" s="33"/>
      <c r="GV114" s="33"/>
      <c r="GW114" s="33"/>
      <c r="GX114" s="33"/>
      <c r="GY114" s="33"/>
      <c r="GZ114" s="33"/>
      <c r="HA114" s="33"/>
      <c r="HB114" s="33"/>
      <c r="HC114" s="33"/>
      <c r="HD114" s="33"/>
      <c r="HE114" s="33"/>
      <c r="HF114" s="33"/>
      <c r="HG114" s="33"/>
      <c r="HH114" s="33"/>
      <c r="HI114" s="33"/>
      <c r="HJ114" s="33"/>
      <c r="HK114" s="33"/>
      <c r="HL114" s="33"/>
      <c r="HM114" s="33"/>
      <c r="HN114" s="33"/>
      <c r="HO114" s="33"/>
      <c r="HP114" s="33"/>
      <c r="HQ114" s="33"/>
      <c r="HR114" s="33"/>
      <c r="HS114" s="33"/>
      <c r="HT114" s="33"/>
      <c r="HU114" s="33"/>
      <c r="HV114" s="33"/>
      <c r="HW114" s="33"/>
      <c r="HX114" s="33"/>
      <c r="HY114" s="33"/>
      <c r="HZ114" s="33"/>
      <c r="IA114" s="33"/>
      <c r="IB114" s="33"/>
      <c r="IC114" s="33"/>
      <c r="ID114" s="33"/>
      <c r="IE114" s="33"/>
      <c r="IF114" s="33"/>
      <c r="IG114" s="33"/>
      <c r="IH114" s="33"/>
      <c r="II114" s="33"/>
      <c r="IJ114" s="33"/>
      <c r="IK114" s="33"/>
      <c r="IL114" s="33"/>
      <c r="IM114" s="33"/>
      <c r="IN114" s="33"/>
      <c r="IO114" s="33"/>
      <c r="IP114" s="33"/>
      <c r="IQ114" s="33"/>
      <c r="IR114" s="33"/>
      <c r="IS114" s="33"/>
      <c r="IT114" s="33"/>
      <c r="IU114" s="33"/>
      <c r="IV114" s="33"/>
      <c r="IW114" s="33"/>
      <c r="IX114" s="33"/>
      <c r="IY114" s="33"/>
      <c r="IZ114" s="33"/>
      <c r="JA114" s="33"/>
      <c r="JB114" s="33"/>
      <c r="JC114" s="33"/>
      <c r="JD114" s="33"/>
      <c r="JE114" s="33"/>
      <c r="JF114" s="33"/>
      <c r="JG114" s="33"/>
      <c r="JH114" s="33"/>
      <c r="JI114" s="33"/>
      <c r="JJ114" s="33"/>
      <c r="JK114" s="33"/>
      <c r="JL114" s="33"/>
      <c r="JM114" s="33"/>
      <c r="JN114" s="33"/>
      <c r="JO114" s="33"/>
      <c r="JP114" s="33"/>
      <c r="JQ114" s="33"/>
      <c r="JR114" s="33"/>
      <c r="JS114" s="33"/>
      <c r="JT114" s="33"/>
      <c r="JU114" s="33"/>
      <c r="JV114" s="33"/>
      <c r="JW114" s="33"/>
      <c r="JX114" s="33"/>
      <c r="JY114" s="33"/>
      <c r="JZ114" s="33"/>
      <c r="KA114" s="33"/>
      <c r="KB114" s="33"/>
      <c r="KC114" s="33"/>
      <c r="KD114" s="33"/>
      <c r="KE114" s="33"/>
      <c r="KF114" s="33"/>
      <c r="KG114" s="33"/>
      <c r="KH114" s="33"/>
      <c r="KI114" s="33"/>
      <c r="KJ114" s="33"/>
      <c r="KK114" s="33"/>
      <c r="KL114" s="33"/>
      <c r="KM114" s="33"/>
      <c r="KN114" s="33"/>
      <c r="KO114" s="33"/>
      <c r="KP114" s="33"/>
      <c r="KQ114" s="33"/>
      <c r="KR114" s="33"/>
      <c r="KS114" s="33"/>
      <c r="KT114" s="33"/>
      <c r="KU114" s="33"/>
      <c r="KV114" s="33"/>
      <c r="KW114" s="33"/>
      <c r="KX114" s="33"/>
      <c r="KY114" s="33"/>
      <c r="KZ114" s="33"/>
      <c r="LA114" s="33"/>
      <c r="LB114" s="33"/>
      <c r="LC114" s="33"/>
      <c r="LD114" s="33"/>
      <c r="LE114" s="33"/>
      <c r="LF114" s="33"/>
      <c r="LG114" s="33"/>
      <c r="LH114" s="33"/>
      <c r="LI114" s="33"/>
      <c r="LJ114" s="33"/>
      <c r="LK114" s="33"/>
      <c r="LL114" s="33"/>
      <c r="LM114" s="33"/>
      <c r="LN114" s="33"/>
      <c r="LO114" s="33"/>
      <c r="LP114" s="33"/>
      <c r="LQ114" s="33"/>
      <c r="LR114" s="33"/>
      <c r="LS114" s="33"/>
      <c r="LT114" s="33"/>
      <c r="LU114" s="33"/>
      <c r="LV114" s="33"/>
      <c r="LW114" s="33"/>
      <c r="LX114" s="33"/>
      <c r="LY114" s="33"/>
      <c r="LZ114" s="33"/>
      <c r="MA114" s="33"/>
      <c r="MB114" s="33"/>
      <c r="MC114" s="33"/>
      <c r="MD114" s="33"/>
      <c r="ME114" s="33"/>
      <c r="MF114" s="33"/>
      <c r="MG114" s="33"/>
      <c r="MH114" s="33"/>
      <c r="MI114" s="33"/>
      <c r="MJ114" s="33"/>
      <c r="MK114" s="33"/>
      <c r="ML114" s="33"/>
      <c r="MM114" s="33"/>
      <c r="MN114" s="33"/>
      <c r="MO114" s="33"/>
      <c r="MP114" s="33"/>
      <c r="MQ114" s="33"/>
      <c r="MR114" s="33"/>
      <c r="MS114" s="33"/>
      <c r="MT114" s="33"/>
      <c r="MU114" s="33"/>
      <c r="MV114" s="33"/>
      <c r="MW114" s="33"/>
      <c r="MX114" s="33"/>
      <c r="MY114" s="33"/>
      <c r="MZ114" s="33"/>
      <c r="NA114" s="33"/>
      <c r="NB114" s="33"/>
      <c r="NC114" s="33"/>
      <c r="ND114" s="33"/>
      <c r="NE114" s="33"/>
      <c r="NF114" s="33"/>
      <c r="NG114" s="33"/>
      <c r="NH114" s="33"/>
      <c r="NI114" s="33"/>
      <c r="NJ114" s="33"/>
      <c r="NK114" s="33"/>
      <c r="NL114" s="33"/>
      <c r="NM114" s="33"/>
      <c r="NN114" s="33"/>
      <c r="NO114" s="33"/>
      <c r="NP114" s="33"/>
      <c r="NQ114" s="33"/>
      <c r="NR114" s="33"/>
      <c r="NS114" s="33"/>
      <c r="NT114" s="33"/>
      <c r="NU114" s="33"/>
      <c r="NV114" s="33"/>
      <c r="NW114" s="33"/>
      <c r="NX114" s="33"/>
      <c r="NY114" s="33"/>
      <c r="NZ114" s="33"/>
      <c r="OA114" s="33"/>
      <c r="OB114" s="33"/>
      <c r="OC114" s="33"/>
      <c r="OD114" s="33"/>
      <c r="OE114" s="33"/>
      <c r="OF114" s="33"/>
      <c r="OG114" s="33"/>
      <c r="OH114" s="33"/>
      <c r="OI114" s="33"/>
      <c r="OJ114" s="33"/>
      <c r="OK114" s="33"/>
      <c r="OL114" s="33"/>
      <c r="OM114" s="33"/>
      <c r="ON114" s="33"/>
      <c r="OO114" s="33"/>
      <c r="OP114" s="33"/>
      <c r="OQ114" s="33"/>
      <c r="OR114" s="33"/>
      <c r="OS114" s="33"/>
      <c r="OT114" s="33"/>
      <c r="OU114" s="33"/>
      <c r="OV114" s="33"/>
      <c r="OW114" s="33"/>
      <c r="OX114" s="33"/>
      <c r="OY114" s="33"/>
      <c r="OZ114" s="33"/>
      <c r="PA114" s="33"/>
      <c r="PB114" s="33"/>
      <c r="PC114" s="33"/>
      <c r="PD114" s="33"/>
      <c r="PE114" s="33"/>
      <c r="PF114" s="33"/>
      <c r="PG114" s="33"/>
      <c r="PH114" s="33"/>
      <c r="PI114" s="33"/>
      <c r="PJ114" s="33"/>
      <c r="PK114" s="33"/>
      <c r="PL114" s="33"/>
      <c r="PM114" s="33"/>
      <c r="PN114" s="33"/>
      <c r="PO114" s="33"/>
      <c r="PP114" s="33"/>
      <c r="PQ114" s="33"/>
      <c r="PR114" s="33"/>
      <c r="PS114" s="33"/>
      <c r="PT114" s="33"/>
      <c r="PU114" s="33"/>
      <c r="PV114" s="33"/>
      <c r="PW114" s="33"/>
      <c r="PX114" s="33"/>
      <c r="PY114" s="33"/>
      <c r="PZ114" s="33"/>
      <c r="QA114" s="33"/>
      <c r="QB114" s="33"/>
      <c r="QC114" s="33"/>
      <c r="QD114" s="33"/>
      <c r="QE114" s="33"/>
      <c r="QF114" s="33"/>
      <c r="QG114" s="33"/>
      <c r="QH114" s="33"/>
      <c r="QI114" s="33"/>
      <c r="QJ114" s="33"/>
      <c r="QK114" s="33"/>
      <c r="QL114" s="33"/>
      <c r="QM114" s="33"/>
      <c r="QN114" s="33"/>
      <c r="QO114" s="33"/>
      <c r="QP114" s="33"/>
      <c r="QQ114" s="33"/>
      <c r="QR114" s="33"/>
      <c r="QS114" s="33"/>
      <c r="QT114" s="33"/>
      <c r="QU114" s="33"/>
      <c r="QV114" s="33"/>
      <c r="QW114" s="33"/>
      <c r="QX114" s="33"/>
      <c r="QY114" s="33"/>
      <c r="QZ114" s="33"/>
      <c r="RA114" s="33"/>
      <c r="RB114" s="33"/>
      <c r="RC114" s="33"/>
      <c r="RD114" s="33"/>
      <c r="RE114" s="33"/>
      <c r="RF114" s="33"/>
      <c r="RG114" s="33"/>
      <c r="RH114" s="33"/>
      <c r="RI114" s="33"/>
      <c r="RJ114" s="33"/>
      <c r="RK114" s="33"/>
      <c r="RL114" s="33"/>
      <c r="RM114" s="33"/>
      <c r="RN114" s="33"/>
      <c r="RO114" s="33"/>
      <c r="RP114" s="33"/>
      <c r="RQ114" s="33"/>
      <c r="RR114" s="33"/>
      <c r="RS114" s="33"/>
      <c r="RT114" s="33"/>
      <c r="RU114" s="33"/>
      <c r="RV114" s="33"/>
      <c r="RW114" s="33"/>
      <c r="RX114" s="33"/>
      <c r="RY114" s="33"/>
      <c r="RZ114" s="33"/>
      <c r="SA114" s="33"/>
      <c r="SB114" s="33"/>
      <c r="SC114" s="33"/>
      <c r="SD114" s="33"/>
      <c r="SE114" s="33"/>
      <c r="SF114" s="33"/>
      <c r="SG114" s="33"/>
      <c r="SH114" s="33"/>
      <c r="SI114" s="33"/>
      <c r="SJ114" s="33"/>
      <c r="SK114" s="33"/>
      <c r="SL114" s="33"/>
      <c r="SM114" s="33"/>
      <c r="SN114" s="33"/>
      <c r="SO114" s="33"/>
      <c r="SP114" s="33"/>
      <c r="SQ114" s="33"/>
      <c r="SR114" s="33"/>
      <c r="SS114" s="33"/>
      <c r="ST114" s="33"/>
      <c r="SU114" s="33"/>
      <c r="SV114" s="33"/>
      <c r="SW114" s="33"/>
      <c r="SX114" s="33"/>
      <c r="SY114" s="33"/>
      <c r="SZ114" s="33"/>
      <c r="TA114" s="33"/>
      <c r="TB114" s="33"/>
      <c r="TC114" s="33"/>
      <c r="TD114" s="33"/>
      <c r="TE114" s="33"/>
      <c r="TF114" s="33"/>
      <c r="TG114" s="33"/>
      <c r="TH114" s="33"/>
      <c r="TI114" s="33"/>
      <c r="TJ114" s="33"/>
      <c r="TK114" s="33"/>
      <c r="TL114" s="33"/>
      <c r="TM114" s="33"/>
      <c r="TN114" s="33"/>
      <c r="TO114" s="33"/>
      <c r="TP114" s="33"/>
      <c r="TQ114" s="33"/>
      <c r="TR114" s="33"/>
      <c r="TS114" s="33"/>
      <c r="TT114" s="33"/>
      <c r="TU114" s="33"/>
      <c r="TV114" s="33"/>
      <c r="TW114" s="33"/>
      <c r="TX114" s="33"/>
      <c r="TY114" s="33"/>
      <c r="TZ114" s="33"/>
      <c r="UA114" s="33"/>
      <c r="UB114" s="33"/>
      <c r="UC114" s="33"/>
      <c r="UD114" s="33"/>
      <c r="UE114" s="33"/>
      <c r="UF114" s="33"/>
      <c r="UG114" s="33"/>
      <c r="UH114" s="33"/>
      <c r="UI114" s="33"/>
      <c r="UJ114" s="33"/>
      <c r="UK114" s="33"/>
      <c r="UL114" s="33"/>
      <c r="UM114" s="33"/>
      <c r="UN114" s="33"/>
      <c r="UO114" s="33"/>
      <c r="UP114" s="33"/>
      <c r="UQ114" s="33"/>
      <c r="UR114" s="33"/>
      <c r="US114" s="33"/>
      <c r="UT114" s="33"/>
      <c r="UU114" s="33"/>
      <c r="UV114" s="33"/>
      <c r="UW114" s="33"/>
      <c r="UX114" s="33"/>
      <c r="UY114" s="33"/>
      <c r="UZ114" s="33"/>
      <c r="VA114" s="33"/>
      <c r="VB114" s="33"/>
      <c r="VC114" s="33"/>
      <c r="VD114" s="33"/>
      <c r="VE114" s="33"/>
      <c r="VF114" s="33"/>
      <c r="VG114" s="33"/>
      <c r="VH114" s="33"/>
      <c r="VI114" s="33"/>
      <c r="VJ114" s="33"/>
      <c r="VK114" s="33"/>
      <c r="VL114" s="33"/>
      <c r="VM114" s="33"/>
      <c r="VN114" s="33"/>
      <c r="VO114" s="33"/>
      <c r="VP114" s="33"/>
      <c r="VQ114" s="33"/>
      <c r="VR114" s="33"/>
      <c r="VS114" s="33"/>
      <c r="VT114" s="33"/>
      <c r="VU114" s="33"/>
      <c r="VV114" s="33"/>
      <c r="VW114" s="33"/>
      <c r="VX114" s="33"/>
      <c r="VY114" s="33"/>
      <c r="VZ114" s="33"/>
      <c r="WA114" s="33"/>
      <c r="WB114" s="33"/>
      <c r="WC114" s="33"/>
      <c r="WD114" s="33"/>
      <c r="WE114" s="33"/>
      <c r="WF114" s="33"/>
      <c r="WG114" s="33"/>
      <c r="WH114" s="33"/>
      <c r="WI114" s="33"/>
      <c r="WJ114" s="33"/>
      <c r="WK114" s="33"/>
      <c r="WL114" s="33"/>
      <c r="WM114" s="33"/>
      <c r="WN114" s="33"/>
      <c r="WO114" s="33"/>
      <c r="WP114" s="33"/>
      <c r="WQ114" s="33"/>
      <c r="WR114" s="33"/>
      <c r="WS114" s="33"/>
      <c r="WT114" s="33"/>
      <c r="WU114" s="33"/>
      <c r="WV114" s="33"/>
      <c r="WW114" s="33"/>
      <c r="WX114" s="33"/>
      <c r="WY114" s="33"/>
      <c r="WZ114" s="33"/>
      <c r="XA114" s="33"/>
      <c r="XB114" s="33"/>
      <c r="XC114" s="33"/>
      <c r="XD114" s="33"/>
      <c r="XE114" s="33"/>
      <c r="XF114" s="33"/>
      <c r="XG114" s="33"/>
      <c r="XH114" s="33"/>
      <c r="XI114" s="33"/>
      <c r="XJ114" s="33"/>
      <c r="XK114" s="33"/>
      <c r="XL114" s="33"/>
      <c r="XM114" s="33"/>
      <c r="XN114" s="33"/>
      <c r="XO114" s="33"/>
      <c r="XP114" s="33"/>
      <c r="XQ114" s="33"/>
      <c r="XR114" s="33"/>
      <c r="XS114" s="33"/>
      <c r="XT114" s="33"/>
      <c r="XU114" s="33"/>
      <c r="XV114" s="33"/>
      <c r="XW114" s="33"/>
      <c r="XX114" s="33"/>
      <c r="XY114" s="33"/>
      <c r="XZ114" s="33"/>
      <c r="YA114" s="33"/>
      <c r="YB114" s="33"/>
      <c r="YC114" s="33"/>
      <c r="YD114" s="33"/>
      <c r="YE114" s="33"/>
      <c r="YF114" s="33"/>
      <c r="YG114" s="33"/>
      <c r="YH114" s="33"/>
      <c r="YI114" s="33"/>
      <c r="YJ114" s="33"/>
      <c r="YK114" s="33"/>
      <c r="YL114" s="33"/>
      <c r="YM114" s="33"/>
      <c r="YN114" s="33"/>
      <c r="YO114" s="33"/>
      <c r="YP114" s="33"/>
      <c r="YQ114" s="33"/>
      <c r="YR114" s="33"/>
      <c r="YS114" s="33"/>
      <c r="YT114" s="33"/>
      <c r="YU114" s="33"/>
      <c r="YV114" s="33"/>
      <c r="YW114" s="33"/>
      <c r="YX114" s="33"/>
      <c r="YY114" s="33"/>
      <c r="YZ114" s="33"/>
      <c r="ZA114" s="33"/>
      <c r="ZB114" s="33"/>
      <c r="ZC114" s="33"/>
      <c r="ZD114" s="33"/>
      <c r="ZE114" s="33"/>
      <c r="ZF114" s="33"/>
      <c r="ZG114" s="33"/>
      <c r="ZH114" s="33"/>
      <c r="ZI114" s="33"/>
      <c r="ZJ114" s="33"/>
      <c r="ZK114" s="33"/>
      <c r="ZL114" s="33"/>
      <c r="ZM114" s="33"/>
      <c r="ZN114" s="33"/>
      <c r="ZO114" s="33"/>
      <c r="ZP114" s="33"/>
      <c r="ZQ114" s="33"/>
      <c r="ZR114" s="33"/>
      <c r="ZS114" s="33"/>
      <c r="ZT114" s="33"/>
      <c r="ZU114" s="33"/>
      <c r="ZV114" s="33"/>
      <c r="ZW114" s="33"/>
      <c r="ZX114" s="33"/>
      <c r="ZY114" s="33"/>
      <c r="ZZ114" s="33"/>
      <c r="AAA114" s="33"/>
      <c r="AAB114" s="33"/>
      <c r="AAC114" s="33"/>
      <c r="AAD114" s="33"/>
      <c r="AAE114" s="33"/>
      <c r="AAF114" s="33"/>
      <c r="AAG114" s="33"/>
      <c r="AAH114" s="33"/>
      <c r="AAI114" s="33"/>
      <c r="AAJ114" s="33"/>
      <c r="AAK114" s="33"/>
      <c r="AAL114" s="33"/>
      <c r="AAM114" s="33"/>
      <c r="AAN114" s="33"/>
      <c r="AAO114" s="33"/>
      <c r="AAP114" s="33"/>
      <c r="AAQ114" s="33"/>
      <c r="AAR114" s="33"/>
      <c r="AAS114" s="33"/>
      <c r="AAT114" s="33"/>
      <c r="AAU114" s="33"/>
      <c r="AAV114" s="33"/>
      <c r="AAW114" s="33"/>
      <c r="AAX114" s="33"/>
      <c r="AAY114" s="33"/>
      <c r="AAZ114" s="33"/>
      <c r="ABA114" s="33"/>
      <c r="ABB114" s="33"/>
      <c r="ABC114" s="33"/>
      <c r="ABD114" s="33"/>
      <c r="ABE114" s="33"/>
      <c r="ABF114" s="33"/>
      <c r="ABG114" s="33"/>
      <c r="ABH114" s="33"/>
      <c r="ABI114" s="33"/>
      <c r="ABJ114" s="33"/>
      <c r="ABK114" s="33"/>
      <c r="ABL114" s="33"/>
      <c r="ABM114" s="33"/>
      <c r="ABN114" s="33"/>
      <c r="ABO114" s="33"/>
      <c r="ABP114" s="33"/>
      <c r="ABQ114" s="33"/>
      <c r="ABR114" s="33"/>
      <c r="ABS114" s="33"/>
      <c r="ABT114" s="33"/>
      <c r="ABU114" s="33"/>
      <c r="ABV114" s="33"/>
      <c r="ABW114" s="33"/>
      <c r="ABX114" s="33"/>
      <c r="ABY114" s="33"/>
      <c r="ABZ114" s="33"/>
      <c r="ACA114" s="33"/>
      <c r="ACB114" s="33"/>
      <c r="ACC114" s="33"/>
      <c r="ACD114" s="33"/>
      <c r="ACE114" s="33"/>
      <c r="ACF114" s="33"/>
      <c r="ACG114" s="33"/>
      <c r="ACH114" s="33"/>
      <c r="ACI114" s="33"/>
      <c r="ACJ114" s="33"/>
      <c r="ACK114" s="33"/>
      <c r="ACL114" s="33"/>
      <c r="ACM114" s="33"/>
      <c r="ACN114" s="33"/>
      <c r="ACO114" s="33"/>
      <c r="ACP114" s="33"/>
      <c r="ACQ114" s="33"/>
      <c r="ACR114" s="33"/>
      <c r="ACS114" s="33"/>
      <c r="ACT114" s="33"/>
      <c r="ACU114" s="33"/>
      <c r="ACV114" s="33"/>
      <c r="ACW114" s="33"/>
      <c r="ACX114" s="33"/>
      <c r="ACY114" s="33"/>
      <c r="ACZ114" s="33"/>
      <c r="ADA114" s="33"/>
      <c r="ADB114" s="33"/>
      <c r="ADC114" s="33"/>
      <c r="ADD114" s="33"/>
      <c r="ADE114" s="33"/>
      <c r="ADF114" s="33"/>
      <c r="ADG114" s="33"/>
      <c r="ADH114" s="33"/>
      <c r="ADI114" s="33"/>
      <c r="ADJ114" s="33"/>
      <c r="ADK114" s="33"/>
      <c r="ADL114" s="33"/>
      <c r="ADM114" s="33"/>
      <c r="ADN114" s="33"/>
      <c r="ADO114" s="33"/>
      <c r="ADP114" s="33"/>
      <c r="ADQ114" s="33"/>
      <c r="ADR114" s="33"/>
      <c r="ADS114" s="33"/>
      <c r="ADT114" s="33"/>
      <c r="ADU114" s="33"/>
      <c r="ADV114" s="33"/>
      <c r="ADW114" s="33"/>
      <c r="ADX114" s="33"/>
      <c r="ADY114" s="33"/>
      <c r="ADZ114" s="33"/>
      <c r="AEA114" s="33"/>
      <c r="AEB114" s="33"/>
      <c r="AEC114" s="33"/>
      <c r="AED114" s="33"/>
      <c r="AEE114" s="33"/>
      <c r="AEF114" s="33"/>
      <c r="AEG114" s="33"/>
      <c r="AEH114" s="33"/>
      <c r="AEI114" s="33"/>
      <c r="AEJ114" s="33"/>
      <c r="AEK114" s="33"/>
      <c r="AEL114" s="33"/>
      <c r="AEM114" s="33"/>
      <c r="AEN114" s="33"/>
      <c r="AEO114" s="33"/>
      <c r="AEP114" s="33"/>
      <c r="AEQ114" s="33"/>
      <c r="AER114" s="33"/>
      <c r="AES114" s="33"/>
      <c r="AET114" s="33"/>
      <c r="AEU114" s="33"/>
      <c r="AEV114" s="33"/>
      <c r="AEW114" s="33"/>
      <c r="AEX114" s="33"/>
      <c r="AEY114" s="33"/>
      <c r="AEZ114" s="33"/>
      <c r="AFA114" s="33"/>
      <c r="AFB114" s="33"/>
      <c r="AFC114" s="33"/>
      <c r="AFD114" s="33"/>
      <c r="AFE114" s="33"/>
      <c r="AFF114" s="33"/>
      <c r="AFG114" s="33"/>
      <c r="AFH114" s="33"/>
      <c r="AFI114" s="33"/>
      <c r="AFJ114" s="33"/>
      <c r="AFK114" s="33"/>
      <c r="AFL114" s="33"/>
      <c r="AFM114" s="33"/>
      <c r="AFN114" s="33"/>
      <c r="AFO114" s="33"/>
      <c r="AFP114" s="33"/>
      <c r="AFQ114" s="33"/>
      <c r="AFR114" s="33"/>
      <c r="AFS114" s="33"/>
      <c r="AFT114" s="33"/>
      <c r="AFU114" s="33"/>
      <c r="AFV114" s="33"/>
      <c r="AFW114" s="33"/>
      <c r="AFX114" s="33"/>
      <c r="AFY114" s="33"/>
      <c r="AFZ114" s="33"/>
      <c r="AGA114" s="33"/>
      <c r="AGB114" s="33"/>
      <c r="AGC114" s="33"/>
      <c r="AGD114" s="33"/>
      <c r="AGE114" s="33"/>
      <c r="AGF114" s="33"/>
      <c r="AGG114" s="33"/>
      <c r="AGH114" s="33"/>
      <c r="AGI114" s="33"/>
      <c r="AGJ114" s="33"/>
      <c r="AGK114" s="33"/>
      <c r="AGL114" s="33"/>
      <c r="AGM114" s="33"/>
      <c r="AGN114" s="33"/>
      <c r="AGO114" s="33"/>
      <c r="AGP114" s="33"/>
      <c r="AGQ114" s="33"/>
      <c r="AGR114" s="33"/>
      <c r="AGS114" s="33"/>
      <c r="AGT114" s="33"/>
      <c r="AGU114" s="33"/>
      <c r="AGV114" s="33"/>
      <c r="AGW114" s="33"/>
      <c r="AGX114" s="33"/>
      <c r="AGY114" s="33"/>
      <c r="AGZ114" s="33"/>
      <c r="AHA114" s="33"/>
      <c r="AHB114" s="33"/>
      <c r="AHC114" s="33"/>
      <c r="AHD114" s="33"/>
      <c r="AHE114" s="33"/>
      <c r="AHF114" s="33"/>
      <c r="AHG114" s="33"/>
      <c r="AHH114" s="33"/>
      <c r="AHI114" s="33"/>
      <c r="AHJ114" s="33"/>
      <c r="AHK114" s="33"/>
      <c r="AHL114" s="33"/>
      <c r="AHM114" s="33"/>
      <c r="AHN114" s="33"/>
      <c r="AHO114" s="33"/>
      <c r="AHP114" s="33"/>
      <c r="AHQ114" s="33"/>
      <c r="AHR114" s="33"/>
      <c r="AHS114" s="33"/>
      <c r="AHT114" s="33"/>
      <c r="AHU114" s="33"/>
      <c r="AHV114" s="33"/>
      <c r="AHW114" s="33"/>
      <c r="AHX114" s="33"/>
      <c r="AHY114" s="33"/>
      <c r="AHZ114" s="33"/>
      <c r="AIA114" s="33"/>
      <c r="AIB114" s="33"/>
      <c r="AIC114" s="33"/>
      <c r="AID114" s="33"/>
      <c r="AIE114" s="33"/>
      <c r="AIF114" s="33"/>
      <c r="AIG114" s="33"/>
      <c r="AIH114" s="33"/>
      <c r="AII114" s="33"/>
      <c r="AIJ114" s="33"/>
      <c r="AIK114" s="33"/>
      <c r="AIL114" s="33"/>
      <c r="AIM114" s="33"/>
      <c r="AIN114" s="33"/>
      <c r="AIO114" s="33"/>
      <c r="AIP114" s="33"/>
      <c r="AIQ114" s="33"/>
      <c r="AIR114" s="33"/>
      <c r="AIS114" s="33"/>
      <c r="AIT114" s="33"/>
      <c r="AIU114" s="33"/>
      <c r="AIV114" s="33"/>
      <c r="AIW114" s="33"/>
      <c r="AIX114" s="33"/>
      <c r="AIY114" s="33"/>
      <c r="AIZ114" s="33"/>
      <c r="AJA114" s="33"/>
      <c r="AJB114" s="33"/>
      <c r="AJC114" s="33"/>
      <c r="AJD114" s="33"/>
      <c r="AJE114" s="33"/>
      <c r="AJF114" s="33"/>
      <c r="AJG114" s="33"/>
      <c r="AJH114" s="33"/>
      <c r="AJI114" s="33"/>
      <c r="AJJ114" s="33"/>
      <c r="AJK114" s="33"/>
      <c r="AJL114" s="33"/>
      <c r="AJM114" s="33"/>
      <c r="AJN114" s="33"/>
      <c r="AJO114" s="33"/>
      <c r="AJP114" s="33"/>
      <c r="AJQ114" s="33"/>
      <c r="AJR114" s="33"/>
      <c r="AJS114" s="33"/>
      <c r="AJT114" s="33"/>
      <c r="AJU114" s="33"/>
      <c r="AJV114" s="33"/>
      <c r="AJW114" s="33"/>
      <c r="AJX114" s="33"/>
      <c r="AJY114" s="33"/>
      <c r="AJZ114" s="33"/>
      <c r="AKA114" s="33"/>
      <c r="AKB114" s="33"/>
      <c r="AKC114" s="33"/>
      <c r="AKD114" s="33"/>
      <c r="AKE114" s="33"/>
      <c r="AKF114" s="33"/>
      <c r="AKG114" s="33"/>
      <c r="AKH114" s="33"/>
      <c r="AKI114" s="33"/>
      <c r="AKJ114" s="33"/>
      <c r="AKK114" s="33"/>
      <c r="AKL114" s="33"/>
      <c r="AKM114" s="33"/>
      <c r="AKN114" s="33"/>
      <c r="AKO114" s="33"/>
      <c r="AKP114" s="33"/>
      <c r="AKQ114" s="33"/>
      <c r="AKR114" s="33"/>
      <c r="AKS114" s="33"/>
      <c r="AKT114" s="33"/>
      <c r="AKU114" s="33"/>
      <c r="AKV114" s="33"/>
      <c r="AKW114" s="33"/>
      <c r="AKX114" s="33"/>
      <c r="AKY114" s="33"/>
      <c r="AKZ114" s="33"/>
      <c r="ALA114" s="33"/>
      <c r="ALB114" s="33"/>
      <c r="ALC114" s="33"/>
      <c r="ALD114" s="33"/>
      <c r="ALE114" s="33"/>
      <c r="ALF114" s="33"/>
      <c r="ALG114" s="33"/>
      <c r="ALH114" s="33"/>
      <c r="ALI114" s="33"/>
      <c r="ALJ114" s="33"/>
      <c r="ALK114" s="33"/>
      <c r="ALL114" s="33"/>
      <c r="ALM114" s="33"/>
      <c r="ALN114" s="33"/>
      <c r="ALO114" s="33"/>
      <c r="ALP114" s="33"/>
      <c r="ALQ114" s="33"/>
      <c r="ALR114" s="33"/>
      <c r="ALS114" s="33"/>
      <c r="ALT114" s="33"/>
      <c r="ALU114" s="33"/>
      <c r="ALV114" s="33"/>
      <c r="ALW114" s="33"/>
      <c r="ALX114" s="33"/>
      <c r="ALY114" s="33"/>
      <c r="ALZ114" s="33"/>
      <c r="AMA114" s="33"/>
      <c r="AMB114" s="33"/>
      <c r="AMC114" s="33"/>
      <c r="AMD114" s="33"/>
      <c r="AME114" s="33"/>
      <c r="AMF114" s="33"/>
      <c r="AMG114" s="33"/>
      <c r="AMH114" s="33"/>
      <c r="AMI114" s="33"/>
      <c r="AMJ114" s="33"/>
      <c r="AMK114" s="33"/>
    </row>
    <row r="115" spans="1:1025" s="31" customFormat="1" ht="16.5" customHeight="1">
      <c r="A115" s="192"/>
      <c r="B115" s="192"/>
      <c r="C115" s="192"/>
      <c r="D115" s="192"/>
      <c r="E115" s="192"/>
      <c r="F115" s="192"/>
      <c r="G115" s="219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/>
      <c r="CP115" s="33"/>
      <c r="CQ115" s="33"/>
      <c r="CR115" s="33"/>
      <c r="CS115" s="33"/>
      <c r="CT115" s="33"/>
      <c r="CU115" s="33"/>
      <c r="CV115" s="33"/>
      <c r="CW115" s="33"/>
      <c r="CX115" s="33"/>
      <c r="CY115" s="33"/>
      <c r="CZ115" s="33"/>
      <c r="DA115" s="33"/>
      <c r="DB115" s="33"/>
      <c r="DC115" s="33"/>
      <c r="DD115" s="33"/>
      <c r="DE115" s="33"/>
      <c r="DF115" s="33"/>
      <c r="DG115" s="33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/>
      <c r="ED115" s="33"/>
      <c r="EE115" s="33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33"/>
      <c r="FB115" s="33"/>
      <c r="FC115" s="33"/>
      <c r="FD115" s="33"/>
      <c r="FE115" s="33"/>
      <c r="FF115" s="33"/>
      <c r="FG115" s="33"/>
      <c r="FH115" s="33"/>
      <c r="FI115" s="33"/>
      <c r="FJ115" s="33"/>
      <c r="FK115" s="33"/>
      <c r="FL115" s="33"/>
      <c r="FM115" s="33"/>
      <c r="FN115" s="33"/>
      <c r="FO115" s="33"/>
      <c r="FP115" s="33"/>
      <c r="FQ115" s="33"/>
      <c r="FR115" s="33"/>
      <c r="FS115" s="33"/>
      <c r="FT115" s="33"/>
      <c r="FU115" s="33"/>
      <c r="FV115" s="33"/>
      <c r="FW115" s="33"/>
      <c r="FX115" s="33"/>
      <c r="FY115" s="33"/>
      <c r="FZ115" s="33"/>
      <c r="GA115" s="33"/>
      <c r="GB115" s="33"/>
      <c r="GC115" s="33"/>
      <c r="GD115" s="33"/>
      <c r="GE115" s="33"/>
      <c r="GF115" s="33"/>
      <c r="GG115" s="33"/>
      <c r="GH115" s="33"/>
      <c r="GI115" s="33"/>
      <c r="GJ115" s="33"/>
      <c r="GK115" s="33"/>
      <c r="GL115" s="33"/>
      <c r="GM115" s="33"/>
      <c r="GN115" s="33"/>
      <c r="GO115" s="33"/>
      <c r="GP115" s="33"/>
      <c r="GQ115" s="33"/>
      <c r="GR115" s="33"/>
      <c r="GS115" s="33"/>
      <c r="GT115" s="33"/>
      <c r="GU115" s="33"/>
      <c r="GV115" s="33"/>
      <c r="GW115" s="33"/>
      <c r="GX115" s="33"/>
      <c r="GY115" s="33"/>
      <c r="GZ115" s="33"/>
      <c r="HA115" s="33"/>
      <c r="HB115" s="33"/>
      <c r="HC115" s="33"/>
      <c r="HD115" s="33"/>
      <c r="HE115" s="33"/>
      <c r="HF115" s="33"/>
      <c r="HG115" s="33"/>
      <c r="HH115" s="33"/>
      <c r="HI115" s="33"/>
      <c r="HJ115" s="33"/>
      <c r="HK115" s="33"/>
      <c r="HL115" s="33"/>
      <c r="HM115" s="33"/>
      <c r="HN115" s="33"/>
      <c r="HO115" s="33"/>
      <c r="HP115" s="33"/>
      <c r="HQ115" s="33"/>
      <c r="HR115" s="33"/>
      <c r="HS115" s="33"/>
      <c r="HT115" s="33"/>
      <c r="HU115" s="33"/>
      <c r="HV115" s="33"/>
      <c r="HW115" s="33"/>
      <c r="HX115" s="33"/>
      <c r="HY115" s="33"/>
      <c r="HZ115" s="33"/>
      <c r="IA115" s="33"/>
      <c r="IB115" s="33"/>
      <c r="IC115" s="33"/>
      <c r="ID115" s="33"/>
      <c r="IE115" s="33"/>
      <c r="IF115" s="33"/>
      <c r="IG115" s="33"/>
      <c r="IH115" s="33"/>
      <c r="II115" s="33"/>
      <c r="IJ115" s="33"/>
      <c r="IK115" s="33"/>
      <c r="IL115" s="33"/>
      <c r="IM115" s="33"/>
      <c r="IN115" s="33"/>
      <c r="IO115" s="33"/>
      <c r="IP115" s="33"/>
      <c r="IQ115" s="33"/>
      <c r="IR115" s="33"/>
      <c r="IS115" s="33"/>
      <c r="IT115" s="33"/>
      <c r="IU115" s="33"/>
      <c r="IV115" s="33"/>
      <c r="IW115" s="33"/>
      <c r="IX115" s="33"/>
      <c r="IY115" s="33"/>
      <c r="IZ115" s="33"/>
      <c r="JA115" s="33"/>
      <c r="JB115" s="33"/>
      <c r="JC115" s="33"/>
      <c r="JD115" s="33"/>
      <c r="JE115" s="33"/>
      <c r="JF115" s="33"/>
      <c r="JG115" s="33"/>
      <c r="JH115" s="33"/>
      <c r="JI115" s="33"/>
      <c r="JJ115" s="33"/>
      <c r="JK115" s="33"/>
      <c r="JL115" s="33"/>
      <c r="JM115" s="33"/>
      <c r="JN115" s="33"/>
      <c r="JO115" s="33"/>
      <c r="JP115" s="33"/>
      <c r="JQ115" s="33"/>
      <c r="JR115" s="33"/>
      <c r="JS115" s="33"/>
      <c r="JT115" s="33"/>
      <c r="JU115" s="33"/>
      <c r="JV115" s="33"/>
      <c r="JW115" s="33"/>
      <c r="JX115" s="33"/>
      <c r="JY115" s="33"/>
      <c r="JZ115" s="33"/>
      <c r="KA115" s="33"/>
      <c r="KB115" s="33"/>
      <c r="KC115" s="33"/>
      <c r="KD115" s="33"/>
      <c r="KE115" s="33"/>
      <c r="KF115" s="33"/>
      <c r="KG115" s="33"/>
      <c r="KH115" s="33"/>
      <c r="KI115" s="33"/>
      <c r="KJ115" s="33"/>
      <c r="KK115" s="33"/>
      <c r="KL115" s="33"/>
      <c r="KM115" s="33"/>
      <c r="KN115" s="33"/>
      <c r="KO115" s="33"/>
      <c r="KP115" s="33"/>
      <c r="KQ115" s="33"/>
      <c r="KR115" s="33"/>
      <c r="KS115" s="33"/>
      <c r="KT115" s="33"/>
      <c r="KU115" s="33"/>
      <c r="KV115" s="33"/>
      <c r="KW115" s="33"/>
      <c r="KX115" s="33"/>
      <c r="KY115" s="33"/>
      <c r="KZ115" s="33"/>
      <c r="LA115" s="33"/>
      <c r="LB115" s="33"/>
      <c r="LC115" s="33"/>
      <c r="LD115" s="33"/>
      <c r="LE115" s="33"/>
      <c r="LF115" s="33"/>
      <c r="LG115" s="33"/>
      <c r="LH115" s="33"/>
      <c r="LI115" s="33"/>
      <c r="LJ115" s="33"/>
      <c r="LK115" s="33"/>
      <c r="LL115" s="33"/>
      <c r="LM115" s="33"/>
      <c r="LN115" s="33"/>
      <c r="LO115" s="33"/>
      <c r="LP115" s="33"/>
      <c r="LQ115" s="33"/>
      <c r="LR115" s="33"/>
      <c r="LS115" s="33"/>
      <c r="LT115" s="33"/>
      <c r="LU115" s="33"/>
      <c r="LV115" s="33"/>
      <c r="LW115" s="33"/>
      <c r="LX115" s="33"/>
      <c r="LY115" s="33"/>
      <c r="LZ115" s="33"/>
      <c r="MA115" s="33"/>
      <c r="MB115" s="33"/>
      <c r="MC115" s="33"/>
      <c r="MD115" s="33"/>
      <c r="ME115" s="33"/>
      <c r="MF115" s="33"/>
      <c r="MG115" s="33"/>
      <c r="MH115" s="33"/>
      <c r="MI115" s="33"/>
      <c r="MJ115" s="33"/>
      <c r="MK115" s="33"/>
      <c r="ML115" s="33"/>
      <c r="MM115" s="33"/>
      <c r="MN115" s="33"/>
      <c r="MO115" s="33"/>
      <c r="MP115" s="33"/>
      <c r="MQ115" s="33"/>
      <c r="MR115" s="33"/>
      <c r="MS115" s="33"/>
      <c r="MT115" s="33"/>
      <c r="MU115" s="33"/>
      <c r="MV115" s="33"/>
      <c r="MW115" s="33"/>
      <c r="MX115" s="33"/>
      <c r="MY115" s="33"/>
      <c r="MZ115" s="33"/>
      <c r="NA115" s="33"/>
      <c r="NB115" s="33"/>
      <c r="NC115" s="33"/>
      <c r="ND115" s="33"/>
      <c r="NE115" s="33"/>
      <c r="NF115" s="33"/>
      <c r="NG115" s="33"/>
      <c r="NH115" s="33"/>
      <c r="NI115" s="33"/>
      <c r="NJ115" s="33"/>
      <c r="NK115" s="33"/>
      <c r="NL115" s="33"/>
      <c r="NM115" s="33"/>
      <c r="NN115" s="33"/>
      <c r="NO115" s="33"/>
      <c r="NP115" s="33"/>
      <c r="NQ115" s="33"/>
      <c r="NR115" s="33"/>
      <c r="NS115" s="33"/>
      <c r="NT115" s="33"/>
      <c r="NU115" s="33"/>
      <c r="NV115" s="33"/>
      <c r="NW115" s="33"/>
      <c r="NX115" s="33"/>
      <c r="NY115" s="33"/>
      <c r="NZ115" s="33"/>
      <c r="OA115" s="33"/>
      <c r="OB115" s="33"/>
      <c r="OC115" s="33"/>
      <c r="OD115" s="33"/>
      <c r="OE115" s="33"/>
      <c r="OF115" s="33"/>
      <c r="OG115" s="33"/>
      <c r="OH115" s="33"/>
      <c r="OI115" s="33"/>
      <c r="OJ115" s="33"/>
      <c r="OK115" s="33"/>
      <c r="OL115" s="33"/>
      <c r="OM115" s="33"/>
      <c r="ON115" s="33"/>
      <c r="OO115" s="33"/>
      <c r="OP115" s="33"/>
      <c r="OQ115" s="33"/>
      <c r="OR115" s="33"/>
      <c r="OS115" s="33"/>
      <c r="OT115" s="33"/>
      <c r="OU115" s="33"/>
      <c r="OV115" s="33"/>
      <c r="OW115" s="33"/>
      <c r="OX115" s="33"/>
      <c r="OY115" s="33"/>
      <c r="OZ115" s="33"/>
      <c r="PA115" s="33"/>
      <c r="PB115" s="33"/>
      <c r="PC115" s="33"/>
      <c r="PD115" s="33"/>
      <c r="PE115" s="33"/>
      <c r="PF115" s="33"/>
      <c r="PG115" s="33"/>
      <c r="PH115" s="33"/>
      <c r="PI115" s="33"/>
      <c r="PJ115" s="33"/>
      <c r="PK115" s="33"/>
      <c r="PL115" s="33"/>
      <c r="PM115" s="33"/>
      <c r="PN115" s="33"/>
      <c r="PO115" s="33"/>
      <c r="PP115" s="33"/>
      <c r="PQ115" s="33"/>
      <c r="PR115" s="33"/>
      <c r="PS115" s="33"/>
      <c r="PT115" s="33"/>
      <c r="PU115" s="33"/>
      <c r="PV115" s="33"/>
      <c r="PW115" s="33"/>
      <c r="PX115" s="33"/>
      <c r="PY115" s="33"/>
      <c r="PZ115" s="33"/>
      <c r="QA115" s="33"/>
      <c r="QB115" s="33"/>
      <c r="QC115" s="33"/>
      <c r="QD115" s="33"/>
      <c r="QE115" s="33"/>
      <c r="QF115" s="33"/>
      <c r="QG115" s="33"/>
      <c r="QH115" s="33"/>
      <c r="QI115" s="33"/>
      <c r="QJ115" s="33"/>
      <c r="QK115" s="33"/>
      <c r="QL115" s="33"/>
      <c r="QM115" s="33"/>
      <c r="QN115" s="33"/>
      <c r="QO115" s="33"/>
      <c r="QP115" s="33"/>
      <c r="QQ115" s="33"/>
      <c r="QR115" s="33"/>
      <c r="QS115" s="33"/>
      <c r="QT115" s="33"/>
      <c r="QU115" s="33"/>
      <c r="QV115" s="33"/>
      <c r="QW115" s="33"/>
      <c r="QX115" s="33"/>
      <c r="QY115" s="33"/>
      <c r="QZ115" s="33"/>
      <c r="RA115" s="33"/>
      <c r="RB115" s="33"/>
      <c r="RC115" s="33"/>
      <c r="RD115" s="33"/>
      <c r="RE115" s="33"/>
      <c r="RF115" s="33"/>
      <c r="RG115" s="33"/>
      <c r="RH115" s="33"/>
      <c r="RI115" s="33"/>
      <c r="RJ115" s="33"/>
      <c r="RK115" s="33"/>
      <c r="RL115" s="33"/>
      <c r="RM115" s="33"/>
      <c r="RN115" s="33"/>
      <c r="RO115" s="33"/>
      <c r="RP115" s="33"/>
      <c r="RQ115" s="33"/>
      <c r="RR115" s="33"/>
      <c r="RS115" s="33"/>
      <c r="RT115" s="33"/>
      <c r="RU115" s="33"/>
      <c r="RV115" s="33"/>
      <c r="RW115" s="33"/>
      <c r="RX115" s="33"/>
      <c r="RY115" s="33"/>
      <c r="RZ115" s="33"/>
      <c r="SA115" s="33"/>
      <c r="SB115" s="33"/>
      <c r="SC115" s="33"/>
      <c r="SD115" s="33"/>
      <c r="SE115" s="33"/>
      <c r="SF115" s="33"/>
      <c r="SG115" s="33"/>
      <c r="SH115" s="33"/>
      <c r="SI115" s="33"/>
      <c r="SJ115" s="33"/>
      <c r="SK115" s="33"/>
      <c r="SL115" s="33"/>
      <c r="SM115" s="33"/>
      <c r="SN115" s="33"/>
      <c r="SO115" s="33"/>
      <c r="SP115" s="33"/>
      <c r="SQ115" s="33"/>
      <c r="SR115" s="33"/>
      <c r="SS115" s="33"/>
      <c r="ST115" s="33"/>
      <c r="SU115" s="33"/>
      <c r="SV115" s="33"/>
      <c r="SW115" s="33"/>
      <c r="SX115" s="33"/>
      <c r="SY115" s="33"/>
      <c r="SZ115" s="33"/>
      <c r="TA115" s="33"/>
      <c r="TB115" s="33"/>
      <c r="TC115" s="33"/>
      <c r="TD115" s="33"/>
      <c r="TE115" s="33"/>
      <c r="TF115" s="33"/>
      <c r="TG115" s="33"/>
      <c r="TH115" s="33"/>
      <c r="TI115" s="33"/>
      <c r="TJ115" s="33"/>
      <c r="TK115" s="33"/>
      <c r="TL115" s="33"/>
      <c r="TM115" s="33"/>
      <c r="TN115" s="33"/>
      <c r="TO115" s="33"/>
      <c r="TP115" s="33"/>
      <c r="TQ115" s="33"/>
      <c r="TR115" s="33"/>
      <c r="TS115" s="33"/>
      <c r="TT115" s="33"/>
      <c r="TU115" s="33"/>
      <c r="TV115" s="33"/>
      <c r="TW115" s="33"/>
      <c r="TX115" s="33"/>
      <c r="TY115" s="33"/>
      <c r="TZ115" s="33"/>
      <c r="UA115" s="33"/>
      <c r="UB115" s="33"/>
      <c r="UC115" s="33"/>
      <c r="UD115" s="33"/>
      <c r="UE115" s="33"/>
      <c r="UF115" s="33"/>
      <c r="UG115" s="33"/>
      <c r="UH115" s="33"/>
      <c r="UI115" s="33"/>
      <c r="UJ115" s="33"/>
      <c r="UK115" s="33"/>
      <c r="UL115" s="33"/>
      <c r="UM115" s="33"/>
      <c r="UN115" s="33"/>
      <c r="UO115" s="33"/>
      <c r="UP115" s="33"/>
      <c r="UQ115" s="33"/>
      <c r="UR115" s="33"/>
      <c r="US115" s="33"/>
      <c r="UT115" s="33"/>
      <c r="UU115" s="33"/>
      <c r="UV115" s="33"/>
      <c r="UW115" s="33"/>
      <c r="UX115" s="33"/>
      <c r="UY115" s="33"/>
      <c r="UZ115" s="33"/>
      <c r="VA115" s="33"/>
      <c r="VB115" s="33"/>
      <c r="VC115" s="33"/>
      <c r="VD115" s="33"/>
      <c r="VE115" s="33"/>
      <c r="VF115" s="33"/>
      <c r="VG115" s="33"/>
      <c r="VH115" s="33"/>
      <c r="VI115" s="33"/>
      <c r="VJ115" s="33"/>
      <c r="VK115" s="33"/>
      <c r="VL115" s="33"/>
      <c r="VM115" s="33"/>
      <c r="VN115" s="33"/>
      <c r="VO115" s="33"/>
      <c r="VP115" s="33"/>
      <c r="VQ115" s="33"/>
      <c r="VR115" s="33"/>
      <c r="VS115" s="33"/>
      <c r="VT115" s="33"/>
      <c r="VU115" s="33"/>
      <c r="VV115" s="33"/>
      <c r="VW115" s="33"/>
      <c r="VX115" s="33"/>
      <c r="VY115" s="33"/>
      <c r="VZ115" s="33"/>
      <c r="WA115" s="33"/>
      <c r="WB115" s="33"/>
      <c r="WC115" s="33"/>
      <c r="WD115" s="33"/>
      <c r="WE115" s="33"/>
      <c r="WF115" s="33"/>
      <c r="WG115" s="33"/>
      <c r="WH115" s="33"/>
      <c r="WI115" s="33"/>
      <c r="WJ115" s="33"/>
      <c r="WK115" s="33"/>
      <c r="WL115" s="33"/>
      <c r="WM115" s="33"/>
      <c r="WN115" s="33"/>
      <c r="WO115" s="33"/>
      <c r="WP115" s="33"/>
      <c r="WQ115" s="33"/>
      <c r="WR115" s="33"/>
      <c r="WS115" s="33"/>
      <c r="WT115" s="33"/>
      <c r="WU115" s="33"/>
      <c r="WV115" s="33"/>
      <c r="WW115" s="33"/>
      <c r="WX115" s="33"/>
      <c r="WY115" s="33"/>
      <c r="WZ115" s="33"/>
      <c r="XA115" s="33"/>
      <c r="XB115" s="33"/>
      <c r="XC115" s="33"/>
      <c r="XD115" s="33"/>
      <c r="XE115" s="33"/>
      <c r="XF115" s="33"/>
      <c r="XG115" s="33"/>
      <c r="XH115" s="33"/>
      <c r="XI115" s="33"/>
      <c r="XJ115" s="33"/>
      <c r="XK115" s="33"/>
      <c r="XL115" s="33"/>
      <c r="XM115" s="33"/>
      <c r="XN115" s="33"/>
      <c r="XO115" s="33"/>
      <c r="XP115" s="33"/>
      <c r="XQ115" s="33"/>
      <c r="XR115" s="33"/>
      <c r="XS115" s="33"/>
      <c r="XT115" s="33"/>
      <c r="XU115" s="33"/>
      <c r="XV115" s="33"/>
      <c r="XW115" s="33"/>
      <c r="XX115" s="33"/>
      <c r="XY115" s="33"/>
      <c r="XZ115" s="33"/>
      <c r="YA115" s="33"/>
      <c r="YB115" s="33"/>
      <c r="YC115" s="33"/>
      <c r="YD115" s="33"/>
      <c r="YE115" s="33"/>
      <c r="YF115" s="33"/>
      <c r="YG115" s="33"/>
      <c r="YH115" s="33"/>
      <c r="YI115" s="33"/>
      <c r="YJ115" s="33"/>
      <c r="YK115" s="33"/>
      <c r="YL115" s="33"/>
      <c r="YM115" s="33"/>
      <c r="YN115" s="33"/>
      <c r="YO115" s="33"/>
      <c r="YP115" s="33"/>
      <c r="YQ115" s="33"/>
      <c r="YR115" s="33"/>
      <c r="YS115" s="33"/>
      <c r="YT115" s="33"/>
      <c r="YU115" s="33"/>
      <c r="YV115" s="33"/>
      <c r="YW115" s="33"/>
      <c r="YX115" s="33"/>
      <c r="YY115" s="33"/>
      <c r="YZ115" s="33"/>
      <c r="ZA115" s="33"/>
      <c r="ZB115" s="33"/>
      <c r="ZC115" s="33"/>
      <c r="ZD115" s="33"/>
      <c r="ZE115" s="33"/>
      <c r="ZF115" s="33"/>
      <c r="ZG115" s="33"/>
      <c r="ZH115" s="33"/>
      <c r="ZI115" s="33"/>
      <c r="ZJ115" s="33"/>
      <c r="ZK115" s="33"/>
      <c r="ZL115" s="33"/>
      <c r="ZM115" s="33"/>
      <c r="ZN115" s="33"/>
      <c r="ZO115" s="33"/>
      <c r="ZP115" s="33"/>
      <c r="ZQ115" s="33"/>
      <c r="ZR115" s="33"/>
      <c r="ZS115" s="33"/>
      <c r="ZT115" s="33"/>
      <c r="ZU115" s="33"/>
      <c r="ZV115" s="33"/>
      <c r="ZW115" s="33"/>
      <c r="ZX115" s="33"/>
      <c r="ZY115" s="33"/>
      <c r="ZZ115" s="33"/>
      <c r="AAA115" s="33"/>
      <c r="AAB115" s="33"/>
      <c r="AAC115" s="33"/>
      <c r="AAD115" s="33"/>
      <c r="AAE115" s="33"/>
      <c r="AAF115" s="33"/>
      <c r="AAG115" s="33"/>
      <c r="AAH115" s="33"/>
      <c r="AAI115" s="33"/>
      <c r="AAJ115" s="33"/>
      <c r="AAK115" s="33"/>
      <c r="AAL115" s="33"/>
      <c r="AAM115" s="33"/>
      <c r="AAN115" s="33"/>
      <c r="AAO115" s="33"/>
      <c r="AAP115" s="33"/>
      <c r="AAQ115" s="33"/>
      <c r="AAR115" s="33"/>
      <c r="AAS115" s="33"/>
      <c r="AAT115" s="33"/>
      <c r="AAU115" s="33"/>
      <c r="AAV115" s="33"/>
      <c r="AAW115" s="33"/>
      <c r="AAX115" s="33"/>
      <c r="AAY115" s="33"/>
      <c r="AAZ115" s="33"/>
      <c r="ABA115" s="33"/>
      <c r="ABB115" s="33"/>
      <c r="ABC115" s="33"/>
      <c r="ABD115" s="33"/>
      <c r="ABE115" s="33"/>
      <c r="ABF115" s="33"/>
      <c r="ABG115" s="33"/>
      <c r="ABH115" s="33"/>
      <c r="ABI115" s="33"/>
      <c r="ABJ115" s="33"/>
      <c r="ABK115" s="33"/>
      <c r="ABL115" s="33"/>
      <c r="ABM115" s="33"/>
      <c r="ABN115" s="33"/>
      <c r="ABO115" s="33"/>
      <c r="ABP115" s="33"/>
      <c r="ABQ115" s="33"/>
      <c r="ABR115" s="33"/>
      <c r="ABS115" s="33"/>
      <c r="ABT115" s="33"/>
      <c r="ABU115" s="33"/>
      <c r="ABV115" s="33"/>
      <c r="ABW115" s="33"/>
      <c r="ABX115" s="33"/>
      <c r="ABY115" s="33"/>
      <c r="ABZ115" s="33"/>
      <c r="ACA115" s="33"/>
      <c r="ACB115" s="33"/>
      <c r="ACC115" s="33"/>
      <c r="ACD115" s="33"/>
      <c r="ACE115" s="33"/>
      <c r="ACF115" s="33"/>
      <c r="ACG115" s="33"/>
      <c r="ACH115" s="33"/>
      <c r="ACI115" s="33"/>
      <c r="ACJ115" s="33"/>
      <c r="ACK115" s="33"/>
      <c r="ACL115" s="33"/>
      <c r="ACM115" s="33"/>
      <c r="ACN115" s="33"/>
      <c r="ACO115" s="33"/>
      <c r="ACP115" s="33"/>
      <c r="ACQ115" s="33"/>
      <c r="ACR115" s="33"/>
      <c r="ACS115" s="33"/>
      <c r="ACT115" s="33"/>
      <c r="ACU115" s="33"/>
      <c r="ACV115" s="33"/>
      <c r="ACW115" s="33"/>
      <c r="ACX115" s="33"/>
      <c r="ACY115" s="33"/>
      <c r="ACZ115" s="33"/>
      <c r="ADA115" s="33"/>
      <c r="ADB115" s="33"/>
      <c r="ADC115" s="33"/>
      <c r="ADD115" s="33"/>
      <c r="ADE115" s="33"/>
      <c r="ADF115" s="33"/>
      <c r="ADG115" s="33"/>
      <c r="ADH115" s="33"/>
      <c r="ADI115" s="33"/>
      <c r="ADJ115" s="33"/>
      <c r="ADK115" s="33"/>
      <c r="ADL115" s="33"/>
      <c r="ADM115" s="33"/>
      <c r="ADN115" s="33"/>
      <c r="ADO115" s="33"/>
      <c r="ADP115" s="33"/>
      <c r="ADQ115" s="33"/>
      <c r="ADR115" s="33"/>
      <c r="ADS115" s="33"/>
      <c r="ADT115" s="33"/>
      <c r="ADU115" s="33"/>
      <c r="ADV115" s="33"/>
      <c r="ADW115" s="33"/>
      <c r="ADX115" s="33"/>
      <c r="ADY115" s="33"/>
      <c r="ADZ115" s="33"/>
      <c r="AEA115" s="33"/>
      <c r="AEB115" s="33"/>
      <c r="AEC115" s="33"/>
      <c r="AED115" s="33"/>
      <c r="AEE115" s="33"/>
      <c r="AEF115" s="33"/>
      <c r="AEG115" s="33"/>
      <c r="AEH115" s="33"/>
      <c r="AEI115" s="33"/>
      <c r="AEJ115" s="33"/>
      <c r="AEK115" s="33"/>
      <c r="AEL115" s="33"/>
      <c r="AEM115" s="33"/>
      <c r="AEN115" s="33"/>
      <c r="AEO115" s="33"/>
      <c r="AEP115" s="33"/>
      <c r="AEQ115" s="33"/>
      <c r="AER115" s="33"/>
      <c r="AES115" s="33"/>
      <c r="AET115" s="33"/>
      <c r="AEU115" s="33"/>
      <c r="AEV115" s="33"/>
      <c r="AEW115" s="33"/>
      <c r="AEX115" s="33"/>
      <c r="AEY115" s="33"/>
      <c r="AEZ115" s="33"/>
      <c r="AFA115" s="33"/>
      <c r="AFB115" s="33"/>
      <c r="AFC115" s="33"/>
      <c r="AFD115" s="33"/>
      <c r="AFE115" s="33"/>
      <c r="AFF115" s="33"/>
      <c r="AFG115" s="33"/>
      <c r="AFH115" s="33"/>
      <c r="AFI115" s="33"/>
      <c r="AFJ115" s="33"/>
      <c r="AFK115" s="33"/>
      <c r="AFL115" s="33"/>
      <c r="AFM115" s="33"/>
      <c r="AFN115" s="33"/>
      <c r="AFO115" s="33"/>
      <c r="AFP115" s="33"/>
      <c r="AFQ115" s="33"/>
      <c r="AFR115" s="33"/>
      <c r="AFS115" s="33"/>
      <c r="AFT115" s="33"/>
      <c r="AFU115" s="33"/>
      <c r="AFV115" s="33"/>
      <c r="AFW115" s="33"/>
      <c r="AFX115" s="33"/>
      <c r="AFY115" s="33"/>
      <c r="AFZ115" s="33"/>
      <c r="AGA115" s="33"/>
      <c r="AGB115" s="33"/>
      <c r="AGC115" s="33"/>
      <c r="AGD115" s="33"/>
      <c r="AGE115" s="33"/>
      <c r="AGF115" s="33"/>
      <c r="AGG115" s="33"/>
      <c r="AGH115" s="33"/>
      <c r="AGI115" s="33"/>
      <c r="AGJ115" s="33"/>
      <c r="AGK115" s="33"/>
      <c r="AGL115" s="33"/>
      <c r="AGM115" s="33"/>
      <c r="AGN115" s="33"/>
      <c r="AGO115" s="33"/>
      <c r="AGP115" s="33"/>
      <c r="AGQ115" s="33"/>
      <c r="AGR115" s="33"/>
      <c r="AGS115" s="33"/>
      <c r="AGT115" s="33"/>
      <c r="AGU115" s="33"/>
      <c r="AGV115" s="33"/>
      <c r="AGW115" s="33"/>
      <c r="AGX115" s="33"/>
      <c r="AGY115" s="33"/>
      <c r="AGZ115" s="33"/>
      <c r="AHA115" s="33"/>
      <c r="AHB115" s="33"/>
      <c r="AHC115" s="33"/>
      <c r="AHD115" s="33"/>
      <c r="AHE115" s="33"/>
      <c r="AHF115" s="33"/>
      <c r="AHG115" s="33"/>
      <c r="AHH115" s="33"/>
      <c r="AHI115" s="33"/>
      <c r="AHJ115" s="33"/>
      <c r="AHK115" s="33"/>
      <c r="AHL115" s="33"/>
      <c r="AHM115" s="33"/>
      <c r="AHN115" s="33"/>
      <c r="AHO115" s="33"/>
      <c r="AHP115" s="33"/>
      <c r="AHQ115" s="33"/>
      <c r="AHR115" s="33"/>
      <c r="AHS115" s="33"/>
      <c r="AHT115" s="33"/>
      <c r="AHU115" s="33"/>
      <c r="AHV115" s="33"/>
      <c r="AHW115" s="33"/>
      <c r="AHX115" s="33"/>
      <c r="AHY115" s="33"/>
      <c r="AHZ115" s="33"/>
      <c r="AIA115" s="33"/>
      <c r="AIB115" s="33"/>
      <c r="AIC115" s="33"/>
      <c r="AID115" s="33"/>
      <c r="AIE115" s="33"/>
      <c r="AIF115" s="33"/>
      <c r="AIG115" s="33"/>
      <c r="AIH115" s="33"/>
      <c r="AII115" s="33"/>
      <c r="AIJ115" s="33"/>
      <c r="AIK115" s="33"/>
      <c r="AIL115" s="33"/>
      <c r="AIM115" s="33"/>
      <c r="AIN115" s="33"/>
      <c r="AIO115" s="33"/>
      <c r="AIP115" s="33"/>
      <c r="AIQ115" s="33"/>
      <c r="AIR115" s="33"/>
      <c r="AIS115" s="33"/>
      <c r="AIT115" s="33"/>
      <c r="AIU115" s="33"/>
      <c r="AIV115" s="33"/>
      <c r="AIW115" s="33"/>
      <c r="AIX115" s="33"/>
      <c r="AIY115" s="33"/>
      <c r="AIZ115" s="33"/>
      <c r="AJA115" s="33"/>
      <c r="AJB115" s="33"/>
      <c r="AJC115" s="33"/>
      <c r="AJD115" s="33"/>
      <c r="AJE115" s="33"/>
      <c r="AJF115" s="33"/>
      <c r="AJG115" s="33"/>
      <c r="AJH115" s="33"/>
      <c r="AJI115" s="33"/>
      <c r="AJJ115" s="33"/>
      <c r="AJK115" s="33"/>
      <c r="AJL115" s="33"/>
      <c r="AJM115" s="33"/>
      <c r="AJN115" s="33"/>
      <c r="AJO115" s="33"/>
      <c r="AJP115" s="33"/>
      <c r="AJQ115" s="33"/>
      <c r="AJR115" s="33"/>
      <c r="AJS115" s="33"/>
      <c r="AJT115" s="33"/>
      <c r="AJU115" s="33"/>
      <c r="AJV115" s="33"/>
      <c r="AJW115" s="33"/>
      <c r="AJX115" s="33"/>
      <c r="AJY115" s="33"/>
      <c r="AJZ115" s="33"/>
      <c r="AKA115" s="33"/>
      <c r="AKB115" s="33"/>
      <c r="AKC115" s="33"/>
      <c r="AKD115" s="33"/>
      <c r="AKE115" s="33"/>
      <c r="AKF115" s="33"/>
      <c r="AKG115" s="33"/>
      <c r="AKH115" s="33"/>
      <c r="AKI115" s="33"/>
      <c r="AKJ115" s="33"/>
      <c r="AKK115" s="33"/>
      <c r="AKL115" s="33"/>
      <c r="AKM115" s="33"/>
      <c r="AKN115" s="33"/>
      <c r="AKO115" s="33"/>
      <c r="AKP115" s="33"/>
      <c r="AKQ115" s="33"/>
      <c r="AKR115" s="33"/>
      <c r="AKS115" s="33"/>
      <c r="AKT115" s="33"/>
      <c r="AKU115" s="33"/>
      <c r="AKV115" s="33"/>
      <c r="AKW115" s="33"/>
      <c r="AKX115" s="33"/>
      <c r="AKY115" s="33"/>
      <c r="AKZ115" s="33"/>
      <c r="ALA115" s="33"/>
      <c r="ALB115" s="33"/>
      <c r="ALC115" s="33"/>
      <c r="ALD115" s="33"/>
      <c r="ALE115" s="33"/>
      <c r="ALF115" s="33"/>
      <c r="ALG115" s="33"/>
      <c r="ALH115" s="33"/>
      <c r="ALI115" s="33"/>
      <c r="ALJ115" s="33"/>
      <c r="ALK115" s="33"/>
      <c r="ALL115" s="33"/>
      <c r="ALM115" s="33"/>
      <c r="ALN115" s="33"/>
      <c r="ALO115" s="33"/>
      <c r="ALP115" s="33"/>
      <c r="ALQ115" s="33"/>
      <c r="ALR115" s="33"/>
      <c r="ALS115" s="33"/>
      <c r="ALT115" s="33"/>
      <c r="ALU115" s="33"/>
      <c r="ALV115" s="33"/>
      <c r="ALW115" s="33"/>
      <c r="ALX115" s="33"/>
      <c r="ALY115" s="33"/>
      <c r="ALZ115" s="33"/>
      <c r="AMA115" s="33"/>
      <c r="AMB115" s="33"/>
      <c r="AMC115" s="33"/>
      <c r="AMD115" s="33"/>
      <c r="AME115" s="33"/>
      <c r="AMF115" s="33"/>
      <c r="AMG115" s="33"/>
      <c r="AMH115" s="33"/>
      <c r="AMI115" s="33"/>
      <c r="AMJ115" s="33"/>
      <c r="AMK115" s="33"/>
    </row>
    <row r="116" spans="1:1025" s="31" customFormat="1" ht="17.25" customHeight="1">
      <c r="A116" s="227"/>
      <c r="B116" s="227"/>
      <c r="C116" s="227"/>
      <c r="D116" s="87"/>
      <c r="E116" s="87"/>
      <c r="F116" s="87"/>
      <c r="G116" s="87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33"/>
      <c r="DK116" s="33"/>
      <c r="DL116" s="33"/>
      <c r="DM116" s="33"/>
      <c r="DN116" s="33"/>
      <c r="DO116" s="33"/>
      <c r="DP116" s="33"/>
      <c r="DQ116" s="33"/>
      <c r="DR116" s="33"/>
      <c r="DS116" s="33"/>
      <c r="DT116" s="33"/>
      <c r="DU116" s="33"/>
      <c r="DV116" s="33"/>
      <c r="DW116" s="33"/>
      <c r="DX116" s="33"/>
      <c r="DY116" s="33"/>
      <c r="DZ116" s="33"/>
      <c r="EA116" s="33"/>
      <c r="EB116" s="33"/>
      <c r="EC116" s="33"/>
      <c r="ED116" s="33"/>
      <c r="EE116" s="33"/>
      <c r="EF116" s="33"/>
      <c r="EG116" s="33"/>
      <c r="EH116" s="33"/>
      <c r="EI116" s="33"/>
      <c r="EJ116" s="33"/>
      <c r="EK116" s="33"/>
      <c r="EL116" s="33"/>
      <c r="EM116" s="33"/>
      <c r="EN116" s="33"/>
      <c r="EO116" s="33"/>
      <c r="EP116" s="33"/>
      <c r="EQ116" s="33"/>
      <c r="ER116" s="33"/>
      <c r="ES116" s="33"/>
      <c r="ET116" s="33"/>
      <c r="EU116" s="33"/>
      <c r="EV116" s="33"/>
      <c r="EW116" s="33"/>
      <c r="EX116" s="33"/>
      <c r="EY116" s="33"/>
      <c r="EZ116" s="33"/>
      <c r="FA116" s="33"/>
      <c r="FB116" s="33"/>
      <c r="FC116" s="33"/>
      <c r="FD116" s="33"/>
      <c r="FE116" s="33"/>
      <c r="FF116" s="33"/>
      <c r="FG116" s="33"/>
      <c r="FH116" s="33"/>
      <c r="FI116" s="33"/>
      <c r="FJ116" s="33"/>
      <c r="FK116" s="33"/>
      <c r="FL116" s="33"/>
      <c r="FM116" s="33"/>
      <c r="FN116" s="33"/>
      <c r="FO116" s="33"/>
      <c r="FP116" s="33"/>
      <c r="FQ116" s="33"/>
      <c r="FR116" s="33"/>
      <c r="FS116" s="33"/>
      <c r="FT116" s="33"/>
      <c r="FU116" s="33"/>
      <c r="FV116" s="33"/>
      <c r="FW116" s="33"/>
      <c r="FX116" s="33"/>
      <c r="FY116" s="33"/>
      <c r="FZ116" s="33"/>
      <c r="GA116" s="33"/>
      <c r="GB116" s="33"/>
      <c r="GC116" s="33"/>
      <c r="GD116" s="33"/>
      <c r="GE116" s="33"/>
      <c r="GF116" s="33"/>
      <c r="GG116" s="33"/>
      <c r="GH116" s="33"/>
      <c r="GI116" s="33"/>
      <c r="GJ116" s="33"/>
      <c r="GK116" s="33"/>
      <c r="GL116" s="33"/>
      <c r="GM116" s="33"/>
      <c r="GN116" s="33"/>
      <c r="GO116" s="33"/>
      <c r="GP116" s="33"/>
      <c r="GQ116" s="33"/>
      <c r="GR116" s="33"/>
      <c r="GS116" s="33"/>
      <c r="GT116" s="33"/>
      <c r="GU116" s="33"/>
      <c r="GV116" s="33"/>
      <c r="GW116" s="33"/>
      <c r="GX116" s="33"/>
      <c r="GY116" s="33"/>
      <c r="GZ116" s="33"/>
      <c r="HA116" s="33"/>
      <c r="HB116" s="33"/>
      <c r="HC116" s="33"/>
      <c r="HD116" s="33"/>
      <c r="HE116" s="33"/>
      <c r="HF116" s="33"/>
      <c r="HG116" s="33"/>
      <c r="HH116" s="33"/>
      <c r="HI116" s="33"/>
      <c r="HJ116" s="33"/>
      <c r="HK116" s="33"/>
      <c r="HL116" s="33"/>
      <c r="HM116" s="33"/>
      <c r="HN116" s="33"/>
      <c r="HO116" s="33"/>
      <c r="HP116" s="33"/>
      <c r="HQ116" s="33"/>
      <c r="HR116" s="33"/>
      <c r="HS116" s="33"/>
      <c r="HT116" s="33"/>
      <c r="HU116" s="33"/>
      <c r="HV116" s="33"/>
      <c r="HW116" s="33"/>
      <c r="HX116" s="33"/>
      <c r="HY116" s="33"/>
      <c r="HZ116" s="33"/>
      <c r="IA116" s="33"/>
      <c r="IB116" s="33"/>
      <c r="IC116" s="33"/>
      <c r="ID116" s="33"/>
      <c r="IE116" s="33"/>
      <c r="IF116" s="33"/>
      <c r="IG116" s="33"/>
      <c r="IH116" s="33"/>
      <c r="II116" s="33"/>
      <c r="IJ116" s="33"/>
      <c r="IK116" s="33"/>
      <c r="IL116" s="33"/>
      <c r="IM116" s="33"/>
      <c r="IN116" s="33"/>
      <c r="IO116" s="33"/>
      <c r="IP116" s="33"/>
      <c r="IQ116" s="33"/>
      <c r="IR116" s="33"/>
      <c r="IS116" s="33"/>
      <c r="IT116" s="33"/>
      <c r="IU116" s="33"/>
      <c r="IV116" s="33"/>
      <c r="IW116" s="33"/>
      <c r="IX116" s="33"/>
      <c r="IY116" s="33"/>
      <c r="IZ116" s="33"/>
      <c r="JA116" s="33"/>
      <c r="JB116" s="33"/>
      <c r="JC116" s="33"/>
      <c r="JD116" s="33"/>
      <c r="JE116" s="33"/>
      <c r="JF116" s="33"/>
      <c r="JG116" s="33"/>
      <c r="JH116" s="33"/>
      <c r="JI116" s="33"/>
      <c r="JJ116" s="33"/>
      <c r="JK116" s="33"/>
      <c r="JL116" s="33"/>
      <c r="JM116" s="33"/>
      <c r="JN116" s="33"/>
      <c r="JO116" s="33"/>
      <c r="JP116" s="33"/>
      <c r="JQ116" s="33"/>
      <c r="JR116" s="33"/>
      <c r="JS116" s="33"/>
      <c r="JT116" s="33"/>
      <c r="JU116" s="33"/>
      <c r="JV116" s="33"/>
      <c r="JW116" s="33"/>
      <c r="JX116" s="33"/>
      <c r="JY116" s="33"/>
      <c r="JZ116" s="33"/>
      <c r="KA116" s="33"/>
      <c r="KB116" s="33"/>
      <c r="KC116" s="33"/>
      <c r="KD116" s="33"/>
      <c r="KE116" s="33"/>
      <c r="KF116" s="33"/>
      <c r="KG116" s="33"/>
      <c r="KH116" s="33"/>
      <c r="KI116" s="33"/>
      <c r="KJ116" s="33"/>
      <c r="KK116" s="33"/>
      <c r="KL116" s="33"/>
      <c r="KM116" s="33"/>
      <c r="KN116" s="33"/>
      <c r="KO116" s="33"/>
      <c r="KP116" s="33"/>
      <c r="KQ116" s="33"/>
      <c r="KR116" s="33"/>
      <c r="KS116" s="33"/>
      <c r="KT116" s="33"/>
      <c r="KU116" s="33"/>
      <c r="KV116" s="33"/>
      <c r="KW116" s="33"/>
      <c r="KX116" s="33"/>
      <c r="KY116" s="33"/>
      <c r="KZ116" s="33"/>
      <c r="LA116" s="33"/>
      <c r="LB116" s="33"/>
      <c r="LC116" s="33"/>
      <c r="LD116" s="33"/>
      <c r="LE116" s="33"/>
      <c r="LF116" s="33"/>
      <c r="LG116" s="33"/>
      <c r="LH116" s="33"/>
      <c r="LI116" s="33"/>
      <c r="LJ116" s="33"/>
      <c r="LK116" s="33"/>
      <c r="LL116" s="33"/>
      <c r="LM116" s="33"/>
      <c r="LN116" s="33"/>
      <c r="LO116" s="33"/>
      <c r="LP116" s="33"/>
      <c r="LQ116" s="33"/>
      <c r="LR116" s="33"/>
      <c r="LS116" s="33"/>
      <c r="LT116" s="33"/>
      <c r="LU116" s="33"/>
      <c r="LV116" s="33"/>
      <c r="LW116" s="33"/>
      <c r="LX116" s="33"/>
      <c r="LY116" s="33"/>
      <c r="LZ116" s="33"/>
      <c r="MA116" s="33"/>
      <c r="MB116" s="33"/>
      <c r="MC116" s="33"/>
      <c r="MD116" s="33"/>
      <c r="ME116" s="33"/>
      <c r="MF116" s="33"/>
      <c r="MG116" s="33"/>
      <c r="MH116" s="33"/>
      <c r="MI116" s="33"/>
      <c r="MJ116" s="33"/>
      <c r="MK116" s="33"/>
      <c r="ML116" s="33"/>
      <c r="MM116" s="33"/>
      <c r="MN116" s="33"/>
      <c r="MO116" s="33"/>
      <c r="MP116" s="33"/>
      <c r="MQ116" s="33"/>
      <c r="MR116" s="33"/>
      <c r="MS116" s="33"/>
      <c r="MT116" s="33"/>
      <c r="MU116" s="33"/>
      <c r="MV116" s="33"/>
      <c r="MW116" s="33"/>
      <c r="MX116" s="33"/>
      <c r="MY116" s="33"/>
      <c r="MZ116" s="33"/>
      <c r="NA116" s="33"/>
      <c r="NB116" s="33"/>
      <c r="NC116" s="33"/>
      <c r="ND116" s="33"/>
      <c r="NE116" s="33"/>
      <c r="NF116" s="33"/>
      <c r="NG116" s="33"/>
      <c r="NH116" s="33"/>
      <c r="NI116" s="33"/>
      <c r="NJ116" s="33"/>
      <c r="NK116" s="33"/>
      <c r="NL116" s="33"/>
      <c r="NM116" s="33"/>
      <c r="NN116" s="33"/>
      <c r="NO116" s="33"/>
      <c r="NP116" s="33"/>
      <c r="NQ116" s="33"/>
      <c r="NR116" s="33"/>
      <c r="NS116" s="33"/>
      <c r="NT116" s="33"/>
      <c r="NU116" s="33"/>
      <c r="NV116" s="33"/>
      <c r="NW116" s="33"/>
      <c r="NX116" s="33"/>
      <c r="NY116" s="33"/>
      <c r="NZ116" s="33"/>
      <c r="OA116" s="33"/>
      <c r="OB116" s="33"/>
      <c r="OC116" s="33"/>
      <c r="OD116" s="33"/>
      <c r="OE116" s="33"/>
      <c r="OF116" s="33"/>
      <c r="OG116" s="33"/>
      <c r="OH116" s="33"/>
      <c r="OI116" s="33"/>
      <c r="OJ116" s="33"/>
      <c r="OK116" s="33"/>
      <c r="OL116" s="33"/>
      <c r="OM116" s="33"/>
      <c r="ON116" s="33"/>
      <c r="OO116" s="33"/>
      <c r="OP116" s="33"/>
      <c r="OQ116" s="33"/>
      <c r="OR116" s="33"/>
      <c r="OS116" s="33"/>
      <c r="OT116" s="33"/>
      <c r="OU116" s="33"/>
      <c r="OV116" s="33"/>
      <c r="OW116" s="33"/>
      <c r="OX116" s="33"/>
      <c r="OY116" s="33"/>
      <c r="OZ116" s="33"/>
      <c r="PA116" s="33"/>
      <c r="PB116" s="33"/>
      <c r="PC116" s="33"/>
      <c r="PD116" s="33"/>
      <c r="PE116" s="33"/>
      <c r="PF116" s="33"/>
      <c r="PG116" s="33"/>
      <c r="PH116" s="33"/>
      <c r="PI116" s="33"/>
      <c r="PJ116" s="33"/>
      <c r="PK116" s="33"/>
      <c r="PL116" s="33"/>
      <c r="PM116" s="33"/>
      <c r="PN116" s="33"/>
      <c r="PO116" s="33"/>
      <c r="PP116" s="33"/>
      <c r="PQ116" s="33"/>
      <c r="PR116" s="33"/>
      <c r="PS116" s="33"/>
      <c r="PT116" s="33"/>
      <c r="PU116" s="33"/>
      <c r="PV116" s="33"/>
      <c r="PW116" s="33"/>
      <c r="PX116" s="33"/>
      <c r="PY116" s="33"/>
      <c r="PZ116" s="33"/>
      <c r="QA116" s="33"/>
      <c r="QB116" s="33"/>
      <c r="QC116" s="33"/>
      <c r="QD116" s="33"/>
      <c r="QE116" s="33"/>
      <c r="QF116" s="33"/>
      <c r="QG116" s="33"/>
      <c r="QH116" s="33"/>
      <c r="QI116" s="33"/>
      <c r="QJ116" s="33"/>
      <c r="QK116" s="33"/>
      <c r="QL116" s="33"/>
      <c r="QM116" s="33"/>
      <c r="QN116" s="33"/>
      <c r="QO116" s="33"/>
      <c r="QP116" s="33"/>
      <c r="QQ116" s="33"/>
      <c r="QR116" s="33"/>
      <c r="QS116" s="33"/>
      <c r="QT116" s="33"/>
      <c r="QU116" s="33"/>
      <c r="QV116" s="33"/>
      <c r="QW116" s="33"/>
      <c r="QX116" s="33"/>
      <c r="QY116" s="33"/>
      <c r="QZ116" s="33"/>
      <c r="RA116" s="33"/>
      <c r="RB116" s="33"/>
      <c r="RC116" s="33"/>
      <c r="RD116" s="33"/>
      <c r="RE116" s="33"/>
      <c r="RF116" s="33"/>
      <c r="RG116" s="33"/>
      <c r="RH116" s="33"/>
      <c r="RI116" s="33"/>
      <c r="RJ116" s="33"/>
      <c r="RK116" s="33"/>
      <c r="RL116" s="33"/>
      <c r="RM116" s="33"/>
      <c r="RN116" s="33"/>
      <c r="RO116" s="33"/>
      <c r="RP116" s="33"/>
      <c r="RQ116" s="33"/>
      <c r="RR116" s="33"/>
      <c r="RS116" s="33"/>
      <c r="RT116" s="33"/>
      <c r="RU116" s="33"/>
      <c r="RV116" s="33"/>
      <c r="RW116" s="33"/>
      <c r="RX116" s="33"/>
      <c r="RY116" s="33"/>
      <c r="RZ116" s="33"/>
      <c r="SA116" s="33"/>
      <c r="SB116" s="33"/>
      <c r="SC116" s="33"/>
      <c r="SD116" s="33"/>
      <c r="SE116" s="33"/>
      <c r="SF116" s="33"/>
      <c r="SG116" s="33"/>
      <c r="SH116" s="33"/>
      <c r="SI116" s="33"/>
      <c r="SJ116" s="33"/>
      <c r="SK116" s="33"/>
      <c r="SL116" s="33"/>
      <c r="SM116" s="33"/>
      <c r="SN116" s="33"/>
      <c r="SO116" s="33"/>
      <c r="SP116" s="33"/>
      <c r="SQ116" s="33"/>
      <c r="SR116" s="33"/>
      <c r="SS116" s="33"/>
      <c r="ST116" s="33"/>
      <c r="SU116" s="33"/>
      <c r="SV116" s="33"/>
      <c r="SW116" s="33"/>
      <c r="SX116" s="33"/>
      <c r="SY116" s="33"/>
      <c r="SZ116" s="33"/>
      <c r="TA116" s="33"/>
      <c r="TB116" s="33"/>
      <c r="TC116" s="33"/>
      <c r="TD116" s="33"/>
      <c r="TE116" s="33"/>
      <c r="TF116" s="33"/>
      <c r="TG116" s="33"/>
      <c r="TH116" s="33"/>
      <c r="TI116" s="33"/>
      <c r="TJ116" s="33"/>
      <c r="TK116" s="33"/>
      <c r="TL116" s="33"/>
      <c r="TM116" s="33"/>
      <c r="TN116" s="33"/>
      <c r="TO116" s="33"/>
      <c r="TP116" s="33"/>
      <c r="TQ116" s="33"/>
      <c r="TR116" s="33"/>
      <c r="TS116" s="33"/>
      <c r="TT116" s="33"/>
      <c r="TU116" s="33"/>
      <c r="TV116" s="33"/>
      <c r="TW116" s="33"/>
      <c r="TX116" s="33"/>
      <c r="TY116" s="33"/>
      <c r="TZ116" s="33"/>
      <c r="UA116" s="33"/>
      <c r="UB116" s="33"/>
      <c r="UC116" s="33"/>
      <c r="UD116" s="33"/>
      <c r="UE116" s="33"/>
      <c r="UF116" s="33"/>
      <c r="UG116" s="33"/>
      <c r="UH116" s="33"/>
      <c r="UI116" s="33"/>
      <c r="UJ116" s="33"/>
      <c r="UK116" s="33"/>
      <c r="UL116" s="33"/>
      <c r="UM116" s="33"/>
      <c r="UN116" s="33"/>
      <c r="UO116" s="33"/>
      <c r="UP116" s="33"/>
      <c r="UQ116" s="33"/>
      <c r="UR116" s="33"/>
      <c r="US116" s="33"/>
      <c r="UT116" s="33"/>
      <c r="UU116" s="33"/>
      <c r="UV116" s="33"/>
      <c r="UW116" s="33"/>
      <c r="UX116" s="33"/>
      <c r="UY116" s="33"/>
      <c r="UZ116" s="33"/>
      <c r="VA116" s="33"/>
      <c r="VB116" s="33"/>
      <c r="VC116" s="33"/>
      <c r="VD116" s="33"/>
      <c r="VE116" s="33"/>
      <c r="VF116" s="33"/>
      <c r="VG116" s="33"/>
      <c r="VH116" s="33"/>
      <c r="VI116" s="33"/>
      <c r="VJ116" s="33"/>
      <c r="VK116" s="33"/>
      <c r="VL116" s="33"/>
      <c r="VM116" s="33"/>
      <c r="VN116" s="33"/>
      <c r="VO116" s="33"/>
      <c r="VP116" s="33"/>
      <c r="VQ116" s="33"/>
      <c r="VR116" s="33"/>
      <c r="VS116" s="33"/>
      <c r="VT116" s="33"/>
      <c r="VU116" s="33"/>
      <c r="VV116" s="33"/>
      <c r="VW116" s="33"/>
      <c r="VX116" s="33"/>
      <c r="VY116" s="33"/>
      <c r="VZ116" s="33"/>
      <c r="WA116" s="33"/>
      <c r="WB116" s="33"/>
      <c r="WC116" s="33"/>
      <c r="WD116" s="33"/>
      <c r="WE116" s="33"/>
      <c r="WF116" s="33"/>
      <c r="WG116" s="33"/>
      <c r="WH116" s="33"/>
      <c r="WI116" s="33"/>
      <c r="WJ116" s="33"/>
      <c r="WK116" s="33"/>
      <c r="WL116" s="33"/>
      <c r="WM116" s="33"/>
      <c r="WN116" s="33"/>
      <c r="WO116" s="33"/>
      <c r="WP116" s="33"/>
      <c r="WQ116" s="33"/>
      <c r="WR116" s="33"/>
      <c r="WS116" s="33"/>
      <c r="WT116" s="33"/>
      <c r="WU116" s="33"/>
      <c r="WV116" s="33"/>
      <c r="WW116" s="33"/>
      <c r="WX116" s="33"/>
      <c r="WY116" s="33"/>
      <c r="WZ116" s="33"/>
      <c r="XA116" s="33"/>
      <c r="XB116" s="33"/>
      <c r="XC116" s="33"/>
      <c r="XD116" s="33"/>
      <c r="XE116" s="33"/>
      <c r="XF116" s="33"/>
      <c r="XG116" s="33"/>
      <c r="XH116" s="33"/>
      <c r="XI116" s="33"/>
      <c r="XJ116" s="33"/>
      <c r="XK116" s="33"/>
      <c r="XL116" s="33"/>
      <c r="XM116" s="33"/>
      <c r="XN116" s="33"/>
      <c r="XO116" s="33"/>
      <c r="XP116" s="33"/>
      <c r="XQ116" s="33"/>
      <c r="XR116" s="33"/>
      <c r="XS116" s="33"/>
      <c r="XT116" s="33"/>
      <c r="XU116" s="33"/>
      <c r="XV116" s="33"/>
      <c r="XW116" s="33"/>
      <c r="XX116" s="33"/>
      <c r="XY116" s="33"/>
      <c r="XZ116" s="33"/>
      <c r="YA116" s="33"/>
      <c r="YB116" s="33"/>
      <c r="YC116" s="33"/>
      <c r="YD116" s="33"/>
      <c r="YE116" s="33"/>
      <c r="YF116" s="33"/>
      <c r="YG116" s="33"/>
      <c r="YH116" s="33"/>
      <c r="YI116" s="33"/>
      <c r="YJ116" s="33"/>
      <c r="YK116" s="33"/>
      <c r="YL116" s="33"/>
      <c r="YM116" s="33"/>
      <c r="YN116" s="33"/>
      <c r="YO116" s="33"/>
      <c r="YP116" s="33"/>
      <c r="YQ116" s="33"/>
      <c r="YR116" s="33"/>
      <c r="YS116" s="33"/>
      <c r="YT116" s="33"/>
      <c r="YU116" s="33"/>
      <c r="YV116" s="33"/>
      <c r="YW116" s="33"/>
      <c r="YX116" s="33"/>
      <c r="YY116" s="33"/>
      <c r="YZ116" s="33"/>
      <c r="ZA116" s="33"/>
      <c r="ZB116" s="33"/>
      <c r="ZC116" s="33"/>
      <c r="ZD116" s="33"/>
      <c r="ZE116" s="33"/>
      <c r="ZF116" s="33"/>
      <c r="ZG116" s="33"/>
      <c r="ZH116" s="33"/>
      <c r="ZI116" s="33"/>
      <c r="ZJ116" s="33"/>
      <c r="ZK116" s="33"/>
      <c r="ZL116" s="33"/>
      <c r="ZM116" s="33"/>
      <c r="ZN116" s="33"/>
      <c r="ZO116" s="33"/>
      <c r="ZP116" s="33"/>
      <c r="ZQ116" s="33"/>
      <c r="ZR116" s="33"/>
      <c r="ZS116" s="33"/>
      <c r="ZT116" s="33"/>
      <c r="ZU116" s="33"/>
      <c r="ZV116" s="33"/>
      <c r="ZW116" s="33"/>
      <c r="ZX116" s="33"/>
      <c r="ZY116" s="33"/>
      <c r="ZZ116" s="33"/>
      <c r="AAA116" s="33"/>
      <c r="AAB116" s="33"/>
      <c r="AAC116" s="33"/>
      <c r="AAD116" s="33"/>
      <c r="AAE116" s="33"/>
      <c r="AAF116" s="33"/>
      <c r="AAG116" s="33"/>
      <c r="AAH116" s="33"/>
      <c r="AAI116" s="33"/>
      <c r="AAJ116" s="33"/>
      <c r="AAK116" s="33"/>
      <c r="AAL116" s="33"/>
      <c r="AAM116" s="33"/>
      <c r="AAN116" s="33"/>
      <c r="AAO116" s="33"/>
      <c r="AAP116" s="33"/>
      <c r="AAQ116" s="33"/>
      <c r="AAR116" s="33"/>
      <c r="AAS116" s="33"/>
      <c r="AAT116" s="33"/>
      <c r="AAU116" s="33"/>
      <c r="AAV116" s="33"/>
      <c r="AAW116" s="33"/>
      <c r="AAX116" s="33"/>
      <c r="AAY116" s="33"/>
      <c r="AAZ116" s="33"/>
      <c r="ABA116" s="33"/>
      <c r="ABB116" s="33"/>
      <c r="ABC116" s="33"/>
      <c r="ABD116" s="33"/>
      <c r="ABE116" s="33"/>
      <c r="ABF116" s="33"/>
      <c r="ABG116" s="33"/>
      <c r="ABH116" s="33"/>
      <c r="ABI116" s="33"/>
      <c r="ABJ116" s="33"/>
      <c r="ABK116" s="33"/>
      <c r="ABL116" s="33"/>
      <c r="ABM116" s="33"/>
      <c r="ABN116" s="33"/>
      <c r="ABO116" s="33"/>
      <c r="ABP116" s="33"/>
      <c r="ABQ116" s="33"/>
      <c r="ABR116" s="33"/>
      <c r="ABS116" s="33"/>
      <c r="ABT116" s="33"/>
      <c r="ABU116" s="33"/>
      <c r="ABV116" s="33"/>
      <c r="ABW116" s="33"/>
      <c r="ABX116" s="33"/>
      <c r="ABY116" s="33"/>
      <c r="ABZ116" s="33"/>
      <c r="ACA116" s="33"/>
      <c r="ACB116" s="33"/>
      <c r="ACC116" s="33"/>
      <c r="ACD116" s="33"/>
      <c r="ACE116" s="33"/>
      <c r="ACF116" s="33"/>
      <c r="ACG116" s="33"/>
      <c r="ACH116" s="33"/>
      <c r="ACI116" s="33"/>
      <c r="ACJ116" s="33"/>
      <c r="ACK116" s="33"/>
      <c r="ACL116" s="33"/>
      <c r="ACM116" s="33"/>
      <c r="ACN116" s="33"/>
      <c r="ACO116" s="33"/>
      <c r="ACP116" s="33"/>
      <c r="ACQ116" s="33"/>
      <c r="ACR116" s="33"/>
      <c r="ACS116" s="33"/>
      <c r="ACT116" s="33"/>
      <c r="ACU116" s="33"/>
      <c r="ACV116" s="33"/>
      <c r="ACW116" s="33"/>
      <c r="ACX116" s="33"/>
      <c r="ACY116" s="33"/>
      <c r="ACZ116" s="33"/>
      <c r="ADA116" s="33"/>
      <c r="ADB116" s="33"/>
      <c r="ADC116" s="33"/>
      <c r="ADD116" s="33"/>
      <c r="ADE116" s="33"/>
      <c r="ADF116" s="33"/>
      <c r="ADG116" s="33"/>
      <c r="ADH116" s="33"/>
      <c r="ADI116" s="33"/>
      <c r="ADJ116" s="33"/>
      <c r="ADK116" s="33"/>
      <c r="ADL116" s="33"/>
      <c r="ADM116" s="33"/>
      <c r="ADN116" s="33"/>
      <c r="ADO116" s="33"/>
      <c r="ADP116" s="33"/>
      <c r="ADQ116" s="33"/>
      <c r="ADR116" s="33"/>
      <c r="ADS116" s="33"/>
      <c r="ADT116" s="33"/>
      <c r="ADU116" s="33"/>
      <c r="ADV116" s="33"/>
      <c r="ADW116" s="33"/>
      <c r="ADX116" s="33"/>
      <c r="ADY116" s="33"/>
      <c r="ADZ116" s="33"/>
      <c r="AEA116" s="33"/>
      <c r="AEB116" s="33"/>
      <c r="AEC116" s="33"/>
      <c r="AED116" s="33"/>
      <c r="AEE116" s="33"/>
      <c r="AEF116" s="33"/>
      <c r="AEG116" s="33"/>
      <c r="AEH116" s="33"/>
      <c r="AEI116" s="33"/>
      <c r="AEJ116" s="33"/>
      <c r="AEK116" s="33"/>
      <c r="AEL116" s="33"/>
      <c r="AEM116" s="33"/>
      <c r="AEN116" s="33"/>
      <c r="AEO116" s="33"/>
      <c r="AEP116" s="33"/>
      <c r="AEQ116" s="33"/>
      <c r="AER116" s="33"/>
      <c r="AES116" s="33"/>
      <c r="AET116" s="33"/>
      <c r="AEU116" s="33"/>
      <c r="AEV116" s="33"/>
      <c r="AEW116" s="33"/>
      <c r="AEX116" s="33"/>
      <c r="AEY116" s="33"/>
      <c r="AEZ116" s="33"/>
      <c r="AFA116" s="33"/>
      <c r="AFB116" s="33"/>
      <c r="AFC116" s="33"/>
      <c r="AFD116" s="33"/>
      <c r="AFE116" s="33"/>
      <c r="AFF116" s="33"/>
      <c r="AFG116" s="33"/>
      <c r="AFH116" s="33"/>
      <c r="AFI116" s="33"/>
      <c r="AFJ116" s="33"/>
      <c r="AFK116" s="33"/>
      <c r="AFL116" s="33"/>
      <c r="AFM116" s="33"/>
      <c r="AFN116" s="33"/>
      <c r="AFO116" s="33"/>
      <c r="AFP116" s="33"/>
      <c r="AFQ116" s="33"/>
      <c r="AFR116" s="33"/>
      <c r="AFS116" s="33"/>
      <c r="AFT116" s="33"/>
      <c r="AFU116" s="33"/>
      <c r="AFV116" s="33"/>
      <c r="AFW116" s="33"/>
      <c r="AFX116" s="33"/>
      <c r="AFY116" s="33"/>
      <c r="AFZ116" s="33"/>
      <c r="AGA116" s="33"/>
      <c r="AGB116" s="33"/>
      <c r="AGC116" s="33"/>
      <c r="AGD116" s="33"/>
      <c r="AGE116" s="33"/>
      <c r="AGF116" s="33"/>
      <c r="AGG116" s="33"/>
      <c r="AGH116" s="33"/>
      <c r="AGI116" s="33"/>
      <c r="AGJ116" s="33"/>
      <c r="AGK116" s="33"/>
      <c r="AGL116" s="33"/>
      <c r="AGM116" s="33"/>
      <c r="AGN116" s="33"/>
      <c r="AGO116" s="33"/>
      <c r="AGP116" s="33"/>
      <c r="AGQ116" s="33"/>
      <c r="AGR116" s="33"/>
      <c r="AGS116" s="33"/>
      <c r="AGT116" s="33"/>
      <c r="AGU116" s="33"/>
      <c r="AGV116" s="33"/>
      <c r="AGW116" s="33"/>
      <c r="AGX116" s="33"/>
      <c r="AGY116" s="33"/>
      <c r="AGZ116" s="33"/>
      <c r="AHA116" s="33"/>
      <c r="AHB116" s="33"/>
      <c r="AHC116" s="33"/>
      <c r="AHD116" s="33"/>
      <c r="AHE116" s="33"/>
      <c r="AHF116" s="33"/>
      <c r="AHG116" s="33"/>
      <c r="AHH116" s="33"/>
      <c r="AHI116" s="33"/>
      <c r="AHJ116" s="33"/>
      <c r="AHK116" s="33"/>
      <c r="AHL116" s="33"/>
      <c r="AHM116" s="33"/>
      <c r="AHN116" s="33"/>
      <c r="AHO116" s="33"/>
      <c r="AHP116" s="33"/>
      <c r="AHQ116" s="33"/>
      <c r="AHR116" s="33"/>
      <c r="AHS116" s="33"/>
      <c r="AHT116" s="33"/>
      <c r="AHU116" s="33"/>
      <c r="AHV116" s="33"/>
      <c r="AHW116" s="33"/>
      <c r="AHX116" s="33"/>
      <c r="AHY116" s="33"/>
      <c r="AHZ116" s="33"/>
      <c r="AIA116" s="33"/>
      <c r="AIB116" s="33"/>
      <c r="AIC116" s="33"/>
      <c r="AID116" s="33"/>
      <c r="AIE116" s="33"/>
      <c r="AIF116" s="33"/>
      <c r="AIG116" s="33"/>
      <c r="AIH116" s="33"/>
      <c r="AII116" s="33"/>
      <c r="AIJ116" s="33"/>
      <c r="AIK116" s="33"/>
      <c r="AIL116" s="33"/>
      <c r="AIM116" s="33"/>
      <c r="AIN116" s="33"/>
      <c r="AIO116" s="33"/>
      <c r="AIP116" s="33"/>
      <c r="AIQ116" s="33"/>
      <c r="AIR116" s="33"/>
      <c r="AIS116" s="33"/>
      <c r="AIT116" s="33"/>
      <c r="AIU116" s="33"/>
      <c r="AIV116" s="33"/>
      <c r="AIW116" s="33"/>
      <c r="AIX116" s="33"/>
      <c r="AIY116" s="33"/>
      <c r="AIZ116" s="33"/>
      <c r="AJA116" s="33"/>
      <c r="AJB116" s="33"/>
      <c r="AJC116" s="33"/>
      <c r="AJD116" s="33"/>
      <c r="AJE116" s="33"/>
      <c r="AJF116" s="33"/>
      <c r="AJG116" s="33"/>
      <c r="AJH116" s="33"/>
      <c r="AJI116" s="33"/>
      <c r="AJJ116" s="33"/>
      <c r="AJK116" s="33"/>
      <c r="AJL116" s="33"/>
      <c r="AJM116" s="33"/>
      <c r="AJN116" s="33"/>
      <c r="AJO116" s="33"/>
      <c r="AJP116" s="33"/>
      <c r="AJQ116" s="33"/>
      <c r="AJR116" s="33"/>
      <c r="AJS116" s="33"/>
      <c r="AJT116" s="33"/>
      <c r="AJU116" s="33"/>
      <c r="AJV116" s="33"/>
      <c r="AJW116" s="33"/>
      <c r="AJX116" s="33"/>
      <c r="AJY116" s="33"/>
      <c r="AJZ116" s="33"/>
      <c r="AKA116" s="33"/>
      <c r="AKB116" s="33"/>
      <c r="AKC116" s="33"/>
      <c r="AKD116" s="33"/>
      <c r="AKE116" s="33"/>
      <c r="AKF116" s="33"/>
      <c r="AKG116" s="33"/>
      <c r="AKH116" s="33"/>
      <c r="AKI116" s="33"/>
      <c r="AKJ116" s="33"/>
      <c r="AKK116" s="33"/>
      <c r="AKL116" s="33"/>
      <c r="AKM116" s="33"/>
      <c r="AKN116" s="33"/>
      <c r="AKO116" s="33"/>
      <c r="AKP116" s="33"/>
      <c r="AKQ116" s="33"/>
      <c r="AKR116" s="33"/>
      <c r="AKS116" s="33"/>
      <c r="AKT116" s="33"/>
      <c r="AKU116" s="33"/>
      <c r="AKV116" s="33"/>
      <c r="AKW116" s="33"/>
      <c r="AKX116" s="33"/>
      <c r="AKY116" s="33"/>
      <c r="AKZ116" s="33"/>
      <c r="ALA116" s="33"/>
      <c r="ALB116" s="33"/>
      <c r="ALC116" s="33"/>
      <c r="ALD116" s="33"/>
      <c r="ALE116" s="33"/>
      <c r="ALF116" s="33"/>
      <c r="ALG116" s="33"/>
      <c r="ALH116" s="33"/>
      <c r="ALI116" s="33"/>
      <c r="ALJ116" s="33"/>
      <c r="ALK116" s="33"/>
      <c r="ALL116" s="33"/>
      <c r="ALM116" s="33"/>
      <c r="ALN116" s="33"/>
      <c r="ALO116" s="33"/>
      <c r="ALP116" s="33"/>
      <c r="ALQ116" s="33"/>
      <c r="ALR116" s="33"/>
      <c r="ALS116" s="33"/>
      <c r="ALT116" s="33"/>
      <c r="ALU116" s="33"/>
      <c r="ALV116" s="33"/>
      <c r="ALW116" s="33"/>
      <c r="ALX116" s="33"/>
      <c r="ALY116" s="33"/>
      <c r="ALZ116" s="33"/>
      <c r="AMA116" s="33"/>
      <c r="AMB116" s="33"/>
      <c r="AMC116" s="33"/>
      <c r="AMD116" s="33"/>
      <c r="AME116" s="33"/>
      <c r="AMF116" s="33"/>
      <c r="AMG116" s="33"/>
      <c r="AMH116" s="33"/>
      <c r="AMI116" s="33"/>
      <c r="AMJ116" s="33"/>
      <c r="AMK116" s="33"/>
    </row>
    <row r="117" spans="1:1025" s="31" customFormat="1" ht="17.25" customHeight="1">
      <c r="A117" s="344" t="s">
        <v>295</v>
      </c>
      <c r="B117" s="344"/>
      <c r="C117" s="344"/>
      <c r="D117" s="344"/>
      <c r="E117" s="344"/>
      <c r="F117" s="344"/>
      <c r="G117" s="344"/>
      <c r="H117" s="36"/>
      <c r="I117" s="1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  <c r="CE117" s="33"/>
      <c r="CF117" s="33"/>
      <c r="CG117" s="33"/>
      <c r="CH117" s="33"/>
      <c r="CI117" s="33"/>
      <c r="CJ117" s="33"/>
      <c r="CK117" s="33"/>
      <c r="CL117" s="33"/>
      <c r="CM117" s="33"/>
      <c r="CN117" s="33"/>
      <c r="CO117" s="33"/>
      <c r="CP117" s="33"/>
      <c r="CQ117" s="33"/>
      <c r="CR117" s="33"/>
      <c r="CS117" s="33"/>
      <c r="CT117" s="33"/>
      <c r="CU117" s="33"/>
      <c r="CV117" s="33"/>
      <c r="CW117" s="33"/>
      <c r="CX117" s="33"/>
      <c r="CY117" s="33"/>
      <c r="CZ117" s="33"/>
      <c r="DA117" s="33"/>
      <c r="DB117" s="33"/>
      <c r="DC117" s="33"/>
      <c r="DD117" s="33"/>
      <c r="DE117" s="33"/>
      <c r="DF117" s="33"/>
      <c r="DG117" s="33"/>
      <c r="DH117" s="33"/>
      <c r="DI117" s="33"/>
      <c r="DJ117" s="33"/>
      <c r="DK117" s="33"/>
      <c r="DL117" s="33"/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33"/>
      <c r="EC117" s="33"/>
      <c r="ED117" s="33"/>
      <c r="EE117" s="33"/>
      <c r="EF117" s="33"/>
      <c r="EG117" s="33"/>
      <c r="EH117" s="33"/>
      <c r="EI117" s="33"/>
      <c r="EJ117" s="33"/>
      <c r="EK117" s="33"/>
      <c r="EL117" s="33"/>
      <c r="EM117" s="33"/>
      <c r="EN117" s="33"/>
      <c r="EO117" s="33"/>
      <c r="EP117" s="33"/>
      <c r="EQ117" s="33"/>
      <c r="ER117" s="33"/>
      <c r="ES117" s="33"/>
      <c r="ET117" s="33"/>
      <c r="EU117" s="33"/>
      <c r="EV117" s="33"/>
      <c r="EW117" s="33"/>
      <c r="EX117" s="33"/>
      <c r="EY117" s="33"/>
      <c r="EZ117" s="33"/>
      <c r="FA117" s="33"/>
      <c r="FB117" s="33"/>
      <c r="FC117" s="33"/>
      <c r="FD117" s="33"/>
      <c r="FE117" s="33"/>
      <c r="FF117" s="33"/>
      <c r="FG117" s="33"/>
      <c r="FH117" s="33"/>
      <c r="FI117" s="33"/>
      <c r="FJ117" s="33"/>
      <c r="FK117" s="33"/>
      <c r="FL117" s="33"/>
      <c r="FM117" s="33"/>
      <c r="FN117" s="33"/>
      <c r="FO117" s="33"/>
      <c r="FP117" s="33"/>
      <c r="FQ117" s="33"/>
      <c r="FR117" s="33"/>
      <c r="FS117" s="33"/>
      <c r="FT117" s="33"/>
      <c r="FU117" s="33"/>
      <c r="FV117" s="33"/>
      <c r="FW117" s="33"/>
      <c r="FX117" s="33"/>
      <c r="FY117" s="33"/>
      <c r="FZ117" s="33"/>
      <c r="GA117" s="33"/>
      <c r="GB117" s="33"/>
      <c r="GC117" s="33"/>
      <c r="GD117" s="33"/>
      <c r="GE117" s="33"/>
      <c r="GF117" s="33"/>
      <c r="GG117" s="33"/>
      <c r="GH117" s="33"/>
      <c r="GI117" s="33"/>
      <c r="GJ117" s="33"/>
      <c r="GK117" s="33"/>
      <c r="GL117" s="33"/>
      <c r="GM117" s="33"/>
      <c r="GN117" s="33"/>
      <c r="GO117" s="33"/>
      <c r="GP117" s="33"/>
      <c r="GQ117" s="33"/>
      <c r="GR117" s="33"/>
      <c r="GS117" s="33"/>
      <c r="GT117" s="33"/>
      <c r="GU117" s="33"/>
      <c r="GV117" s="33"/>
      <c r="GW117" s="33"/>
      <c r="GX117" s="33"/>
      <c r="GY117" s="33"/>
      <c r="GZ117" s="33"/>
      <c r="HA117" s="33"/>
      <c r="HB117" s="33"/>
      <c r="HC117" s="33"/>
      <c r="HD117" s="33"/>
      <c r="HE117" s="33"/>
      <c r="HF117" s="33"/>
      <c r="HG117" s="33"/>
      <c r="HH117" s="33"/>
      <c r="HI117" s="33"/>
      <c r="HJ117" s="33"/>
      <c r="HK117" s="33"/>
      <c r="HL117" s="33"/>
      <c r="HM117" s="33"/>
      <c r="HN117" s="33"/>
      <c r="HO117" s="33"/>
      <c r="HP117" s="33"/>
      <c r="HQ117" s="33"/>
      <c r="HR117" s="33"/>
      <c r="HS117" s="33"/>
      <c r="HT117" s="33"/>
      <c r="HU117" s="33"/>
      <c r="HV117" s="33"/>
      <c r="HW117" s="33"/>
      <c r="HX117" s="33"/>
      <c r="HY117" s="33"/>
      <c r="HZ117" s="33"/>
      <c r="IA117" s="33"/>
      <c r="IB117" s="33"/>
      <c r="IC117" s="33"/>
      <c r="ID117" s="33"/>
      <c r="IE117" s="33"/>
      <c r="IF117" s="33"/>
      <c r="IG117" s="33"/>
      <c r="IH117" s="33"/>
      <c r="II117" s="33"/>
      <c r="IJ117" s="33"/>
      <c r="IK117" s="33"/>
      <c r="IL117" s="33"/>
      <c r="IM117" s="33"/>
      <c r="IN117" s="33"/>
      <c r="IO117" s="33"/>
      <c r="IP117" s="33"/>
      <c r="IQ117" s="33"/>
      <c r="IR117" s="33"/>
      <c r="IS117" s="33"/>
      <c r="IT117" s="33"/>
      <c r="IU117" s="33"/>
      <c r="IV117" s="33"/>
      <c r="IW117" s="33"/>
      <c r="IX117" s="33"/>
      <c r="IY117" s="33"/>
      <c r="IZ117" s="33"/>
      <c r="JA117" s="33"/>
      <c r="JB117" s="33"/>
      <c r="JC117" s="33"/>
      <c r="JD117" s="33"/>
      <c r="JE117" s="33"/>
      <c r="JF117" s="33"/>
      <c r="JG117" s="33"/>
      <c r="JH117" s="33"/>
      <c r="JI117" s="33"/>
      <c r="JJ117" s="33"/>
      <c r="JK117" s="33"/>
      <c r="JL117" s="33"/>
      <c r="JM117" s="33"/>
      <c r="JN117" s="33"/>
      <c r="JO117" s="33"/>
      <c r="JP117" s="33"/>
      <c r="JQ117" s="33"/>
      <c r="JR117" s="33"/>
      <c r="JS117" s="33"/>
      <c r="JT117" s="33"/>
      <c r="JU117" s="33"/>
      <c r="JV117" s="33"/>
      <c r="JW117" s="33"/>
      <c r="JX117" s="33"/>
      <c r="JY117" s="33"/>
      <c r="JZ117" s="33"/>
      <c r="KA117" s="33"/>
      <c r="KB117" s="33"/>
      <c r="KC117" s="33"/>
      <c r="KD117" s="33"/>
      <c r="KE117" s="33"/>
      <c r="KF117" s="33"/>
      <c r="KG117" s="33"/>
      <c r="KH117" s="33"/>
      <c r="KI117" s="33"/>
      <c r="KJ117" s="33"/>
      <c r="KK117" s="33"/>
      <c r="KL117" s="33"/>
      <c r="KM117" s="33"/>
      <c r="KN117" s="33"/>
      <c r="KO117" s="33"/>
      <c r="KP117" s="33"/>
      <c r="KQ117" s="33"/>
      <c r="KR117" s="33"/>
      <c r="KS117" s="33"/>
      <c r="KT117" s="33"/>
      <c r="KU117" s="33"/>
      <c r="KV117" s="33"/>
      <c r="KW117" s="33"/>
      <c r="KX117" s="33"/>
      <c r="KY117" s="33"/>
      <c r="KZ117" s="33"/>
      <c r="LA117" s="33"/>
      <c r="LB117" s="33"/>
      <c r="LC117" s="33"/>
      <c r="LD117" s="33"/>
      <c r="LE117" s="33"/>
      <c r="LF117" s="33"/>
      <c r="LG117" s="33"/>
      <c r="LH117" s="33"/>
      <c r="LI117" s="33"/>
      <c r="LJ117" s="33"/>
      <c r="LK117" s="33"/>
      <c r="LL117" s="33"/>
      <c r="LM117" s="33"/>
      <c r="LN117" s="33"/>
      <c r="LO117" s="33"/>
      <c r="LP117" s="33"/>
      <c r="LQ117" s="33"/>
      <c r="LR117" s="33"/>
      <c r="LS117" s="33"/>
      <c r="LT117" s="33"/>
      <c r="LU117" s="33"/>
      <c r="LV117" s="33"/>
      <c r="LW117" s="33"/>
      <c r="LX117" s="33"/>
      <c r="LY117" s="33"/>
      <c r="LZ117" s="33"/>
      <c r="MA117" s="33"/>
      <c r="MB117" s="33"/>
      <c r="MC117" s="33"/>
      <c r="MD117" s="33"/>
      <c r="ME117" s="33"/>
      <c r="MF117" s="33"/>
      <c r="MG117" s="33"/>
      <c r="MH117" s="33"/>
      <c r="MI117" s="33"/>
      <c r="MJ117" s="33"/>
      <c r="MK117" s="33"/>
      <c r="ML117" s="33"/>
      <c r="MM117" s="33"/>
      <c r="MN117" s="33"/>
      <c r="MO117" s="33"/>
      <c r="MP117" s="33"/>
      <c r="MQ117" s="33"/>
      <c r="MR117" s="33"/>
      <c r="MS117" s="33"/>
      <c r="MT117" s="33"/>
      <c r="MU117" s="33"/>
      <c r="MV117" s="33"/>
      <c r="MW117" s="33"/>
      <c r="MX117" s="33"/>
      <c r="MY117" s="33"/>
      <c r="MZ117" s="33"/>
      <c r="NA117" s="33"/>
      <c r="NB117" s="33"/>
      <c r="NC117" s="33"/>
      <c r="ND117" s="33"/>
      <c r="NE117" s="33"/>
      <c r="NF117" s="33"/>
      <c r="NG117" s="33"/>
      <c r="NH117" s="33"/>
      <c r="NI117" s="33"/>
      <c r="NJ117" s="33"/>
      <c r="NK117" s="33"/>
      <c r="NL117" s="33"/>
      <c r="NM117" s="33"/>
      <c r="NN117" s="33"/>
      <c r="NO117" s="33"/>
      <c r="NP117" s="33"/>
      <c r="NQ117" s="33"/>
      <c r="NR117" s="33"/>
      <c r="NS117" s="33"/>
      <c r="NT117" s="33"/>
      <c r="NU117" s="33"/>
      <c r="NV117" s="33"/>
      <c r="NW117" s="33"/>
      <c r="NX117" s="33"/>
      <c r="NY117" s="33"/>
      <c r="NZ117" s="33"/>
      <c r="OA117" s="33"/>
      <c r="OB117" s="33"/>
      <c r="OC117" s="33"/>
      <c r="OD117" s="33"/>
      <c r="OE117" s="33"/>
      <c r="OF117" s="33"/>
      <c r="OG117" s="33"/>
      <c r="OH117" s="33"/>
      <c r="OI117" s="33"/>
      <c r="OJ117" s="33"/>
      <c r="OK117" s="33"/>
      <c r="OL117" s="33"/>
      <c r="OM117" s="33"/>
      <c r="ON117" s="33"/>
      <c r="OO117" s="33"/>
      <c r="OP117" s="33"/>
      <c r="OQ117" s="33"/>
      <c r="OR117" s="33"/>
      <c r="OS117" s="33"/>
      <c r="OT117" s="33"/>
      <c r="OU117" s="33"/>
      <c r="OV117" s="33"/>
      <c r="OW117" s="33"/>
      <c r="OX117" s="33"/>
      <c r="OY117" s="33"/>
      <c r="OZ117" s="33"/>
      <c r="PA117" s="33"/>
      <c r="PB117" s="33"/>
      <c r="PC117" s="33"/>
      <c r="PD117" s="33"/>
      <c r="PE117" s="33"/>
      <c r="PF117" s="33"/>
      <c r="PG117" s="33"/>
      <c r="PH117" s="33"/>
      <c r="PI117" s="33"/>
      <c r="PJ117" s="33"/>
      <c r="PK117" s="33"/>
      <c r="PL117" s="33"/>
      <c r="PM117" s="33"/>
      <c r="PN117" s="33"/>
      <c r="PO117" s="33"/>
      <c r="PP117" s="33"/>
      <c r="PQ117" s="33"/>
      <c r="PR117" s="33"/>
      <c r="PS117" s="33"/>
      <c r="PT117" s="33"/>
      <c r="PU117" s="33"/>
      <c r="PV117" s="33"/>
      <c r="PW117" s="33"/>
      <c r="PX117" s="33"/>
      <c r="PY117" s="33"/>
      <c r="PZ117" s="33"/>
      <c r="QA117" s="33"/>
      <c r="QB117" s="33"/>
      <c r="QC117" s="33"/>
      <c r="QD117" s="33"/>
      <c r="QE117" s="33"/>
      <c r="QF117" s="33"/>
      <c r="QG117" s="33"/>
      <c r="QH117" s="33"/>
      <c r="QI117" s="33"/>
      <c r="QJ117" s="33"/>
      <c r="QK117" s="33"/>
      <c r="QL117" s="33"/>
      <c r="QM117" s="33"/>
      <c r="QN117" s="33"/>
      <c r="QO117" s="33"/>
      <c r="QP117" s="33"/>
      <c r="QQ117" s="33"/>
      <c r="QR117" s="33"/>
      <c r="QS117" s="33"/>
      <c r="QT117" s="33"/>
      <c r="QU117" s="33"/>
      <c r="QV117" s="33"/>
      <c r="QW117" s="33"/>
      <c r="QX117" s="33"/>
      <c r="QY117" s="33"/>
      <c r="QZ117" s="33"/>
      <c r="RA117" s="33"/>
      <c r="RB117" s="33"/>
      <c r="RC117" s="33"/>
      <c r="RD117" s="33"/>
      <c r="RE117" s="33"/>
      <c r="RF117" s="33"/>
      <c r="RG117" s="33"/>
      <c r="RH117" s="33"/>
      <c r="RI117" s="33"/>
      <c r="RJ117" s="33"/>
      <c r="RK117" s="33"/>
      <c r="RL117" s="33"/>
      <c r="RM117" s="33"/>
      <c r="RN117" s="33"/>
      <c r="RO117" s="33"/>
      <c r="RP117" s="33"/>
      <c r="RQ117" s="33"/>
      <c r="RR117" s="33"/>
      <c r="RS117" s="33"/>
      <c r="RT117" s="33"/>
      <c r="RU117" s="33"/>
      <c r="RV117" s="33"/>
      <c r="RW117" s="33"/>
      <c r="RX117" s="33"/>
      <c r="RY117" s="33"/>
      <c r="RZ117" s="33"/>
      <c r="SA117" s="33"/>
      <c r="SB117" s="33"/>
      <c r="SC117" s="33"/>
      <c r="SD117" s="33"/>
      <c r="SE117" s="33"/>
      <c r="SF117" s="33"/>
      <c r="SG117" s="33"/>
      <c r="SH117" s="33"/>
      <c r="SI117" s="33"/>
      <c r="SJ117" s="33"/>
      <c r="SK117" s="33"/>
      <c r="SL117" s="33"/>
      <c r="SM117" s="33"/>
      <c r="SN117" s="33"/>
      <c r="SO117" s="33"/>
      <c r="SP117" s="33"/>
      <c r="SQ117" s="33"/>
      <c r="SR117" s="33"/>
      <c r="SS117" s="33"/>
      <c r="ST117" s="33"/>
      <c r="SU117" s="33"/>
      <c r="SV117" s="33"/>
      <c r="SW117" s="33"/>
      <c r="SX117" s="33"/>
      <c r="SY117" s="33"/>
      <c r="SZ117" s="33"/>
      <c r="TA117" s="33"/>
      <c r="TB117" s="33"/>
      <c r="TC117" s="33"/>
      <c r="TD117" s="33"/>
      <c r="TE117" s="33"/>
      <c r="TF117" s="33"/>
      <c r="TG117" s="33"/>
      <c r="TH117" s="33"/>
      <c r="TI117" s="33"/>
      <c r="TJ117" s="33"/>
      <c r="TK117" s="33"/>
      <c r="TL117" s="33"/>
      <c r="TM117" s="33"/>
      <c r="TN117" s="33"/>
      <c r="TO117" s="33"/>
      <c r="TP117" s="33"/>
      <c r="TQ117" s="33"/>
      <c r="TR117" s="33"/>
      <c r="TS117" s="33"/>
      <c r="TT117" s="33"/>
      <c r="TU117" s="33"/>
      <c r="TV117" s="33"/>
      <c r="TW117" s="33"/>
      <c r="TX117" s="33"/>
      <c r="TY117" s="33"/>
      <c r="TZ117" s="33"/>
      <c r="UA117" s="33"/>
      <c r="UB117" s="33"/>
      <c r="UC117" s="33"/>
      <c r="UD117" s="33"/>
      <c r="UE117" s="33"/>
      <c r="UF117" s="33"/>
      <c r="UG117" s="33"/>
      <c r="UH117" s="33"/>
      <c r="UI117" s="33"/>
      <c r="UJ117" s="33"/>
      <c r="UK117" s="33"/>
      <c r="UL117" s="33"/>
      <c r="UM117" s="33"/>
      <c r="UN117" s="33"/>
      <c r="UO117" s="33"/>
      <c r="UP117" s="33"/>
      <c r="UQ117" s="33"/>
      <c r="UR117" s="33"/>
      <c r="US117" s="33"/>
      <c r="UT117" s="33"/>
      <c r="UU117" s="33"/>
      <c r="UV117" s="33"/>
      <c r="UW117" s="33"/>
      <c r="UX117" s="33"/>
      <c r="UY117" s="33"/>
      <c r="UZ117" s="33"/>
      <c r="VA117" s="33"/>
      <c r="VB117" s="33"/>
      <c r="VC117" s="33"/>
      <c r="VD117" s="33"/>
      <c r="VE117" s="33"/>
      <c r="VF117" s="33"/>
      <c r="VG117" s="33"/>
      <c r="VH117" s="33"/>
      <c r="VI117" s="33"/>
      <c r="VJ117" s="33"/>
      <c r="VK117" s="33"/>
      <c r="VL117" s="33"/>
      <c r="VM117" s="33"/>
      <c r="VN117" s="33"/>
      <c r="VO117" s="33"/>
      <c r="VP117" s="33"/>
      <c r="VQ117" s="33"/>
      <c r="VR117" s="33"/>
      <c r="VS117" s="33"/>
      <c r="VT117" s="33"/>
      <c r="VU117" s="33"/>
      <c r="VV117" s="33"/>
      <c r="VW117" s="33"/>
      <c r="VX117" s="33"/>
      <c r="VY117" s="33"/>
      <c r="VZ117" s="33"/>
      <c r="WA117" s="33"/>
      <c r="WB117" s="33"/>
      <c r="WC117" s="33"/>
      <c r="WD117" s="33"/>
      <c r="WE117" s="33"/>
      <c r="WF117" s="33"/>
      <c r="WG117" s="33"/>
      <c r="WH117" s="33"/>
      <c r="WI117" s="33"/>
      <c r="WJ117" s="33"/>
      <c r="WK117" s="33"/>
      <c r="WL117" s="33"/>
      <c r="WM117" s="33"/>
      <c r="WN117" s="33"/>
      <c r="WO117" s="33"/>
      <c r="WP117" s="33"/>
      <c r="WQ117" s="33"/>
      <c r="WR117" s="33"/>
      <c r="WS117" s="33"/>
      <c r="WT117" s="33"/>
      <c r="WU117" s="33"/>
      <c r="WV117" s="33"/>
      <c r="WW117" s="33"/>
      <c r="WX117" s="33"/>
      <c r="WY117" s="33"/>
      <c r="WZ117" s="33"/>
      <c r="XA117" s="33"/>
      <c r="XB117" s="33"/>
      <c r="XC117" s="33"/>
      <c r="XD117" s="33"/>
      <c r="XE117" s="33"/>
      <c r="XF117" s="33"/>
      <c r="XG117" s="33"/>
      <c r="XH117" s="33"/>
      <c r="XI117" s="33"/>
      <c r="XJ117" s="33"/>
      <c r="XK117" s="33"/>
      <c r="XL117" s="33"/>
      <c r="XM117" s="33"/>
      <c r="XN117" s="33"/>
      <c r="XO117" s="33"/>
      <c r="XP117" s="33"/>
      <c r="XQ117" s="33"/>
      <c r="XR117" s="33"/>
      <c r="XS117" s="33"/>
      <c r="XT117" s="33"/>
      <c r="XU117" s="33"/>
      <c r="XV117" s="33"/>
      <c r="XW117" s="33"/>
      <c r="XX117" s="33"/>
      <c r="XY117" s="33"/>
      <c r="XZ117" s="33"/>
      <c r="YA117" s="33"/>
      <c r="YB117" s="33"/>
      <c r="YC117" s="33"/>
      <c r="YD117" s="33"/>
      <c r="YE117" s="33"/>
      <c r="YF117" s="33"/>
      <c r="YG117" s="33"/>
      <c r="YH117" s="33"/>
      <c r="YI117" s="33"/>
      <c r="YJ117" s="33"/>
      <c r="YK117" s="33"/>
      <c r="YL117" s="33"/>
      <c r="YM117" s="33"/>
      <c r="YN117" s="33"/>
      <c r="YO117" s="33"/>
      <c r="YP117" s="33"/>
      <c r="YQ117" s="33"/>
      <c r="YR117" s="33"/>
      <c r="YS117" s="33"/>
      <c r="YT117" s="33"/>
      <c r="YU117" s="33"/>
      <c r="YV117" s="33"/>
      <c r="YW117" s="33"/>
      <c r="YX117" s="33"/>
      <c r="YY117" s="33"/>
      <c r="YZ117" s="33"/>
      <c r="ZA117" s="33"/>
      <c r="ZB117" s="33"/>
      <c r="ZC117" s="33"/>
      <c r="ZD117" s="33"/>
      <c r="ZE117" s="33"/>
      <c r="ZF117" s="33"/>
      <c r="ZG117" s="33"/>
      <c r="ZH117" s="33"/>
      <c r="ZI117" s="33"/>
      <c r="ZJ117" s="33"/>
      <c r="ZK117" s="33"/>
      <c r="ZL117" s="33"/>
      <c r="ZM117" s="33"/>
      <c r="ZN117" s="33"/>
      <c r="ZO117" s="33"/>
      <c r="ZP117" s="33"/>
      <c r="ZQ117" s="33"/>
      <c r="ZR117" s="33"/>
      <c r="ZS117" s="33"/>
      <c r="ZT117" s="33"/>
      <c r="ZU117" s="33"/>
      <c r="ZV117" s="33"/>
      <c r="ZW117" s="33"/>
      <c r="ZX117" s="33"/>
      <c r="ZY117" s="33"/>
      <c r="ZZ117" s="33"/>
      <c r="AAA117" s="33"/>
      <c r="AAB117" s="33"/>
      <c r="AAC117" s="33"/>
      <c r="AAD117" s="33"/>
      <c r="AAE117" s="33"/>
      <c r="AAF117" s="33"/>
      <c r="AAG117" s="33"/>
      <c r="AAH117" s="33"/>
      <c r="AAI117" s="33"/>
      <c r="AAJ117" s="33"/>
      <c r="AAK117" s="33"/>
      <c r="AAL117" s="33"/>
      <c r="AAM117" s="33"/>
      <c r="AAN117" s="33"/>
      <c r="AAO117" s="33"/>
      <c r="AAP117" s="33"/>
      <c r="AAQ117" s="33"/>
      <c r="AAR117" s="33"/>
      <c r="AAS117" s="33"/>
      <c r="AAT117" s="33"/>
      <c r="AAU117" s="33"/>
      <c r="AAV117" s="33"/>
      <c r="AAW117" s="33"/>
      <c r="AAX117" s="33"/>
      <c r="AAY117" s="33"/>
      <c r="AAZ117" s="33"/>
      <c r="ABA117" s="33"/>
      <c r="ABB117" s="33"/>
      <c r="ABC117" s="33"/>
      <c r="ABD117" s="33"/>
      <c r="ABE117" s="33"/>
      <c r="ABF117" s="33"/>
      <c r="ABG117" s="33"/>
      <c r="ABH117" s="33"/>
      <c r="ABI117" s="33"/>
      <c r="ABJ117" s="33"/>
      <c r="ABK117" s="33"/>
      <c r="ABL117" s="33"/>
      <c r="ABM117" s="33"/>
      <c r="ABN117" s="33"/>
      <c r="ABO117" s="33"/>
      <c r="ABP117" s="33"/>
      <c r="ABQ117" s="33"/>
      <c r="ABR117" s="33"/>
      <c r="ABS117" s="33"/>
      <c r="ABT117" s="33"/>
      <c r="ABU117" s="33"/>
      <c r="ABV117" s="33"/>
      <c r="ABW117" s="33"/>
      <c r="ABX117" s="33"/>
      <c r="ABY117" s="33"/>
      <c r="ABZ117" s="33"/>
      <c r="ACA117" s="33"/>
      <c r="ACB117" s="33"/>
      <c r="ACC117" s="33"/>
      <c r="ACD117" s="33"/>
      <c r="ACE117" s="33"/>
      <c r="ACF117" s="33"/>
      <c r="ACG117" s="33"/>
      <c r="ACH117" s="33"/>
      <c r="ACI117" s="33"/>
      <c r="ACJ117" s="33"/>
      <c r="ACK117" s="33"/>
      <c r="ACL117" s="33"/>
      <c r="ACM117" s="33"/>
      <c r="ACN117" s="33"/>
      <c r="ACO117" s="33"/>
      <c r="ACP117" s="33"/>
      <c r="ACQ117" s="33"/>
      <c r="ACR117" s="33"/>
      <c r="ACS117" s="33"/>
      <c r="ACT117" s="33"/>
      <c r="ACU117" s="33"/>
      <c r="ACV117" s="33"/>
      <c r="ACW117" s="33"/>
      <c r="ACX117" s="33"/>
      <c r="ACY117" s="33"/>
      <c r="ACZ117" s="33"/>
      <c r="ADA117" s="33"/>
      <c r="ADB117" s="33"/>
      <c r="ADC117" s="33"/>
      <c r="ADD117" s="33"/>
      <c r="ADE117" s="33"/>
      <c r="ADF117" s="33"/>
      <c r="ADG117" s="33"/>
      <c r="ADH117" s="33"/>
      <c r="ADI117" s="33"/>
      <c r="ADJ117" s="33"/>
      <c r="ADK117" s="33"/>
      <c r="ADL117" s="33"/>
      <c r="ADM117" s="33"/>
      <c r="ADN117" s="33"/>
      <c r="ADO117" s="33"/>
      <c r="ADP117" s="33"/>
      <c r="ADQ117" s="33"/>
      <c r="ADR117" s="33"/>
      <c r="ADS117" s="33"/>
      <c r="ADT117" s="33"/>
      <c r="ADU117" s="33"/>
      <c r="ADV117" s="33"/>
      <c r="ADW117" s="33"/>
      <c r="ADX117" s="33"/>
      <c r="ADY117" s="33"/>
      <c r="ADZ117" s="33"/>
      <c r="AEA117" s="33"/>
      <c r="AEB117" s="33"/>
      <c r="AEC117" s="33"/>
      <c r="AED117" s="33"/>
      <c r="AEE117" s="33"/>
      <c r="AEF117" s="33"/>
      <c r="AEG117" s="33"/>
      <c r="AEH117" s="33"/>
      <c r="AEI117" s="33"/>
      <c r="AEJ117" s="33"/>
      <c r="AEK117" s="33"/>
      <c r="AEL117" s="33"/>
      <c r="AEM117" s="33"/>
      <c r="AEN117" s="33"/>
      <c r="AEO117" s="33"/>
      <c r="AEP117" s="33"/>
      <c r="AEQ117" s="33"/>
      <c r="AER117" s="33"/>
      <c r="AES117" s="33"/>
      <c r="AET117" s="33"/>
      <c r="AEU117" s="33"/>
      <c r="AEV117" s="33"/>
      <c r="AEW117" s="33"/>
      <c r="AEX117" s="33"/>
      <c r="AEY117" s="33"/>
      <c r="AEZ117" s="33"/>
      <c r="AFA117" s="33"/>
      <c r="AFB117" s="33"/>
      <c r="AFC117" s="33"/>
      <c r="AFD117" s="33"/>
      <c r="AFE117" s="33"/>
      <c r="AFF117" s="33"/>
      <c r="AFG117" s="33"/>
      <c r="AFH117" s="33"/>
      <c r="AFI117" s="33"/>
      <c r="AFJ117" s="33"/>
      <c r="AFK117" s="33"/>
      <c r="AFL117" s="33"/>
      <c r="AFM117" s="33"/>
      <c r="AFN117" s="33"/>
      <c r="AFO117" s="33"/>
      <c r="AFP117" s="33"/>
      <c r="AFQ117" s="33"/>
      <c r="AFR117" s="33"/>
      <c r="AFS117" s="33"/>
      <c r="AFT117" s="33"/>
      <c r="AFU117" s="33"/>
      <c r="AFV117" s="33"/>
      <c r="AFW117" s="33"/>
      <c r="AFX117" s="33"/>
      <c r="AFY117" s="33"/>
      <c r="AFZ117" s="33"/>
      <c r="AGA117" s="33"/>
      <c r="AGB117" s="33"/>
      <c r="AGC117" s="33"/>
      <c r="AGD117" s="33"/>
      <c r="AGE117" s="33"/>
      <c r="AGF117" s="33"/>
      <c r="AGG117" s="33"/>
      <c r="AGH117" s="33"/>
      <c r="AGI117" s="33"/>
      <c r="AGJ117" s="33"/>
      <c r="AGK117" s="33"/>
      <c r="AGL117" s="33"/>
      <c r="AGM117" s="33"/>
      <c r="AGN117" s="33"/>
      <c r="AGO117" s="33"/>
      <c r="AGP117" s="33"/>
      <c r="AGQ117" s="33"/>
      <c r="AGR117" s="33"/>
      <c r="AGS117" s="33"/>
      <c r="AGT117" s="33"/>
      <c r="AGU117" s="33"/>
      <c r="AGV117" s="33"/>
      <c r="AGW117" s="33"/>
      <c r="AGX117" s="33"/>
      <c r="AGY117" s="33"/>
      <c r="AGZ117" s="33"/>
      <c r="AHA117" s="33"/>
      <c r="AHB117" s="33"/>
      <c r="AHC117" s="33"/>
      <c r="AHD117" s="33"/>
      <c r="AHE117" s="33"/>
      <c r="AHF117" s="33"/>
      <c r="AHG117" s="33"/>
      <c r="AHH117" s="33"/>
      <c r="AHI117" s="33"/>
      <c r="AHJ117" s="33"/>
      <c r="AHK117" s="33"/>
      <c r="AHL117" s="33"/>
      <c r="AHM117" s="33"/>
      <c r="AHN117" s="33"/>
      <c r="AHO117" s="33"/>
      <c r="AHP117" s="33"/>
      <c r="AHQ117" s="33"/>
      <c r="AHR117" s="33"/>
      <c r="AHS117" s="33"/>
      <c r="AHT117" s="33"/>
      <c r="AHU117" s="33"/>
      <c r="AHV117" s="33"/>
      <c r="AHW117" s="33"/>
      <c r="AHX117" s="33"/>
      <c r="AHY117" s="33"/>
      <c r="AHZ117" s="33"/>
      <c r="AIA117" s="33"/>
      <c r="AIB117" s="33"/>
      <c r="AIC117" s="33"/>
      <c r="AID117" s="33"/>
      <c r="AIE117" s="33"/>
      <c r="AIF117" s="33"/>
      <c r="AIG117" s="33"/>
      <c r="AIH117" s="33"/>
      <c r="AII117" s="33"/>
      <c r="AIJ117" s="33"/>
      <c r="AIK117" s="33"/>
      <c r="AIL117" s="33"/>
      <c r="AIM117" s="33"/>
      <c r="AIN117" s="33"/>
      <c r="AIO117" s="33"/>
      <c r="AIP117" s="33"/>
      <c r="AIQ117" s="33"/>
      <c r="AIR117" s="33"/>
      <c r="AIS117" s="33"/>
      <c r="AIT117" s="33"/>
      <c r="AIU117" s="33"/>
      <c r="AIV117" s="33"/>
      <c r="AIW117" s="33"/>
      <c r="AIX117" s="33"/>
      <c r="AIY117" s="33"/>
      <c r="AIZ117" s="33"/>
      <c r="AJA117" s="33"/>
      <c r="AJB117" s="33"/>
      <c r="AJC117" s="33"/>
      <c r="AJD117" s="33"/>
      <c r="AJE117" s="33"/>
      <c r="AJF117" s="33"/>
      <c r="AJG117" s="33"/>
      <c r="AJH117" s="33"/>
      <c r="AJI117" s="33"/>
      <c r="AJJ117" s="33"/>
      <c r="AJK117" s="33"/>
      <c r="AJL117" s="33"/>
      <c r="AJM117" s="33"/>
      <c r="AJN117" s="33"/>
      <c r="AJO117" s="33"/>
      <c r="AJP117" s="33"/>
      <c r="AJQ117" s="33"/>
      <c r="AJR117" s="33"/>
      <c r="AJS117" s="33"/>
      <c r="AJT117" s="33"/>
      <c r="AJU117" s="33"/>
      <c r="AJV117" s="33"/>
      <c r="AJW117" s="33"/>
      <c r="AJX117" s="33"/>
      <c r="AJY117" s="33"/>
      <c r="AJZ117" s="33"/>
      <c r="AKA117" s="33"/>
      <c r="AKB117" s="33"/>
      <c r="AKC117" s="33"/>
      <c r="AKD117" s="33"/>
      <c r="AKE117" s="33"/>
      <c r="AKF117" s="33"/>
      <c r="AKG117" s="33"/>
      <c r="AKH117" s="33"/>
      <c r="AKI117" s="33"/>
      <c r="AKJ117" s="33"/>
      <c r="AKK117" s="33"/>
      <c r="AKL117" s="33"/>
      <c r="AKM117" s="33"/>
      <c r="AKN117" s="33"/>
      <c r="AKO117" s="33"/>
      <c r="AKP117" s="33"/>
      <c r="AKQ117" s="33"/>
      <c r="AKR117" s="33"/>
      <c r="AKS117" s="33"/>
      <c r="AKT117" s="33"/>
      <c r="AKU117" s="33"/>
      <c r="AKV117" s="33"/>
      <c r="AKW117" s="33"/>
      <c r="AKX117" s="33"/>
      <c r="AKY117" s="33"/>
      <c r="AKZ117" s="33"/>
      <c r="ALA117" s="33"/>
      <c r="ALB117" s="33"/>
      <c r="ALC117" s="33"/>
      <c r="ALD117" s="33"/>
      <c r="ALE117" s="33"/>
      <c r="ALF117" s="33"/>
      <c r="ALG117" s="33"/>
      <c r="ALH117" s="33"/>
      <c r="ALI117" s="33"/>
      <c r="ALJ117" s="33"/>
      <c r="ALK117" s="33"/>
      <c r="ALL117" s="33"/>
      <c r="ALM117" s="33"/>
      <c r="ALN117" s="33"/>
      <c r="ALO117" s="33"/>
      <c r="ALP117" s="33"/>
      <c r="ALQ117" s="33"/>
      <c r="ALR117" s="33"/>
      <c r="ALS117" s="33"/>
      <c r="ALT117" s="33"/>
      <c r="ALU117" s="33"/>
      <c r="ALV117" s="33"/>
      <c r="ALW117" s="33"/>
      <c r="ALX117" s="33"/>
      <c r="ALY117" s="33"/>
      <c r="ALZ117" s="33"/>
      <c r="AMA117" s="33"/>
      <c r="AMB117" s="33"/>
      <c r="AMC117" s="33"/>
      <c r="AMD117" s="33"/>
      <c r="AME117" s="33"/>
      <c r="AMF117" s="33"/>
      <c r="AMG117" s="33"/>
      <c r="AMH117" s="33"/>
      <c r="AMI117" s="33"/>
      <c r="AMJ117" s="33"/>
      <c r="AMK117" s="33"/>
    </row>
    <row r="118" spans="1:1025" s="31" customFormat="1" ht="17.25" customHeight="1">
      <c r="A118" s="374" t="s">
        <v>123</v>
      </c>
      <c r="B118" s="374"/>
      <c r="C118" s="374"/>
      <c r="D118" s="374"/>
      <c r="E118" s="374"/>
      <c r="F118" s="374"/>
      <c r="G118" s="374"/>
      <c r="H118" s="36"/>
      <c r="I118" s="1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  <c r="EG118" s="33"/>
      <c r="EH118" s="33"/>
      <c r="EI118" s="33"/>
      <c r="EJ118" s="33"/>
      <c r="EK118" s="33"/>
      <c r="EL118" s="33"/>
      <c r="EM118" s="33"/>
      <c r="EN118" s="33"/>
      <c r="EO118" s="33"/>
      <c r="EP118" s="33"/>
      <c r="EQ118" s="33"/>
      <c r="ER118" s="33"/>
      <c r="ES118" s="33"/>
      <c r="ET118" s="33"/>
      <c r="EU118" s="33"/>
      <c r="EV118" s="33"/>
      <c r="EW118" s="33"/>
      <c r="EX118" s="33"/>
      <c r="EY118" s="33"/>
      <c r="EZ118" s="33"/>
      <c r="FA118" s="33"/>
      <c r="FB118" s="33"/>
      <c r="FC118" s="33"/>
      <c r="FD118" s="33"/>
      <c r="FE118" s="33"/>
      <c r="FF118" s="33"/>
      <c r="FG118" s="33"/>
      <c r="FH118" s="33"/>
      <c r="FI118" s="33"/>
      <c r="FJ118" s="33"/>
      <c r="FK118" s="33"/>
      <c r="FL118" s="33"/>
      <c r="FM118" s="33"/>
      <c r="FN118" s="33"/>
      <c r="FO118" s="33"/>
      <c r="FP118" s="33"/>
      <c r="FQ118" s="33"/>
      <c r="FR118" s="33"/>
      <c r="FS118" s="33"/>
      <c r="FT118" s="33"/>
      <c r="FU118" s="33"/>
      <c r="FV118" s="33"/>
      <c r="FW118" s="33"/>
      <c r="FX118" s="33"/>
      <c r="FY118" s="33"/>
      <c r="FZ118" s="33"/>
      <c r="GA118" s="33"/>
      <c r="GB118" s="33"/>
      <c r="GC118" s="33"/>
      <c r="GD118" s="33"/>
      <c r="GE118" s="33"/>
      <c r="GF118" s="33"/>
      <c r="GG118" s="33"/>
      <c r="GH118" s="33"/>
      <c r="GI118" s="33"/>
      <c r="GJ118" s="33"/>
      <c r="GK118" s="33"/>
      <c r="GL118" s="33"/>
      <c r="GM118" s="33"/>
      <c r="GN118" s="33"/>
      <c r="GO118" s="33"/>
      <c r="GP118" s="33"/>
      <c r="GQ118" s="33"/>
      <c r="GR118" s="33"/>
      <c r="GS118" s="33"/>
      <c r="GT118" s="33"/>
      <c r="GU118" s="33"/>
      <c r="GV118" s="33"/>
      <c r="GW118" s="33"/>
      <c r="GX118" s="33"/>
      <c r="GY118" s="33"/>
      <c r="GZ118" s="33"/>
      <c r="HA118" s="33"/>
      <c r="HB118" s="33"/>
      <c r="HC118" s="33"/>
      <c r="HD118" s="33"/>
      <c r="HE118" s="33"/>
      <c r="HF118" s="33"/>
      <c r="HG118" s="33"/>
      <c r="HH118" s="33"/>
      <c r="HI118" s="33"/>
      <c r="HJ118" s="33"/>
      <c r="HK118" s="33"/>
      <c r="HL118" s="33"/>
      <c r="HM118" s="33"/>
      <c r="HN118" s="33"/>
      <c r="HO118" s="33"/>
      <c r="HP118" s="33"/>
      <c r="HQ118" s="33"/>
      <c r="HR118" s="33"/>
      <c r="HS118" s="33"/>
      <c r="HT118" s="33"/>
      <c r="HU118" s="33"/>
      <c r="HV118" s="33"/>
      <c r="HW118" s="33"/>
      <c r="HX118" s="33"/>
      <c r="HY118" s="33"/>
      <c r="HZ118" s="33"/>
      <c r="IA118" s="33"/>
      <c r="IB118" s="33"/>
      <c r="IC118" s="33"/>
      <c r="ID118" s="33"/>
      <c r="IE118" s="33"/>
      <c r="IF118" s="33"/>
      <c r="IG118" s="33"/>
      <c r="IH118" s="33"/>
      <c r="II118" s="33"/>
      <c r="IJ118" s="33"/>
      <c r="IK118" s="33"/>
      <c r="IL118" s="33"/>
      <c r="IM118" s="33"/>
      <c r="IN118" s="33"/>
      <c r="IO118" s="33"/>
      <c r="IP118" s="33"/>
      <c r="IQ118" s="33"/>
      <c r="IR118" s="33"/>
      <c r="IS118" s="33"/>
      <c r="IT118" s="33"/>
      <c r="IU118" s="33"/>
      <c r="IV118" s="33"/>
      <c r="IW118" s="33"/>
      <c r="IX118" s="33"/>
      <c r="IY118" s="33"/>
      <c r="IZ118" s="33"/>
      <c r="JA118" s="33"/>
      <c r="JB118" s="33"/>
      <c r="JC118" s="33"/>
      <c r="JD118" s="33"/>
      <c r="JE118" s="33"/>
      <c r="JF118" s="33"/>
      <c r="JG118" s="33"/>
      <c r="JH118" s="33"/>
      <c r="JI118" s="33"/>
      <c r="JJ118" s="33"/>
      <c r="JK118" s="33"/>
      <c r="JL118" s="33"/>
      <c r="JM118" s="33"/>
      <c r="JN118" s="33"/>
      <c r="JO118" s="33"/>
      <c r="JP118" s="33"/>
      <c r="JQ118" s="33"/>
      <c r="JR118" s="33"/>
      <c r="JS118" s="33"/>
      <c r="JT118" s="33"/>
      <c r="JU118" s="33"/>
      <c r="JV118" s="33"/>
      <c r="JW118" s="33"/>
      <c r="JX118" s="33"/>
      <c r="JY118" s="33"/>
      <c r="JZ118" s="33"/>
      <c r="KA118" s="33"/>
      <c r="KB118" s="33"/>
      <c r="KC118" s="33"/>
      <c r="KD118" s="33"/>
      <c r="KE118" s="33"/>
      <c r="KF118" s="33"/>
      <c r="KG118" s="33"/>
      <c r="KH118" s="33"/>
      <c r="KI118" s="33"/>
      <c r="KJ118" s="33"/>
      <c r="KK118" s="33"/>
      <c r="KL118" s="33"/>
      <c r="KM118" s="33"/>
      <c r="KN118" s="33"/>
      <c r="KO118" s="33"/>
      <c r="KP118" s="33"/>
      <c r="KQ118" s="33"/>
      <c r="KR118" s="33"/>
      <c r="KS118" s="33"/>
      <c r="KT118" s="33"/>
      <c r="KU118" s="33"/>
      <c r="KV118" s="33"/>
      <c r="KW118" s="33"/>
      <c r="KX118" s="33"/>
      <c r="KY118" s="33"/>
      <c r="KZ118" s="33"/>
      <c r="LA118" s="33"/>
      <c r="LB118" s="33"/>
      <c r="LC118" s="33"/>
      <c r="LD118" s="33"/>
      <c r="LE118" s="33"/>
      <c r="LF118" s="33"/>
      <c r="LG118" s="33"/>
      <c r="LH118" s="33"/>
      <c r="LI118" s="33"/>
      <c r="LJ118" s="33"/>
      <c r="LK118" s="33"/>
      <c r="LL118" s="33"/>
      <c r="LM118" s="33"/>
      <c r="LN118" s="33"/>
      <c r="LO118" s="33"/>
      <c r="LP118" s="33"/>
      <c r="LQ118" s="33"/>
      <c r="LR118" s="33"/>
      <c r="LS118" s="33"/>
      <c r="LT118" s="33"/>
      <c r="LU118" s="33"/>
      <c r="LV118" s="33"/>
      <c r="LW118" s="33"/>
      <c r="LX118" s="33"/>
      <c r="LY118" s="33"/>
      <c r="LZ118" s="33"/>
      <c r="MA118" s="33"/>
      <c r="MB118" s="33"/>
      <c r="MC118" s="33"/>
      <c r="MD118" s="33"/>
      <c r="ME118" s="33"/>
      <c r="MF118" s="33"/>
      <c r="MG118" s="33"/>
      <c r="MH118" s="33"/>
      <c r="MI118" s="33"/>
      <c r="MJ118" s="33"/>
      <c r="MK118" s="33"/>
      <c r="ML118" s="33"/>
      <c r="MM118" s="33"/>
      <c r="MN118" s="33"/>
      <c r="MO118" s="33"/>
      <c r="MP118" s="33"/>
      <c r="MQ118" s="33"/>
      <c r="MR118" s="33"/>
      <c r="MS118" s="33"/>
      <c r="MT118" s="33"/>
      <c r="MU118" s="33"/>
      <c r="MV118" s="33"/>
      <c r="MW118" s="33"/>
      <c r="MX118" s="33"/>
      <c r="MY118" s="33"/>
      <c r="MZ118" s="33"/>
      <c r="NA118" s="33"/>
      <c r="NB118" s="33"/>
      <c r="NC118" s="33"/>
      <c r="ND118" s="33"/>
      <c r="NE118" s="33"/>
      <c r="NF118" s="33"/>
      <c r="NG118" s="33"/>
      <c r="NH118" s="33"/>
      <c r="NI118" s="33"/>
      <c r="NJ118" s="33"/>
      <c r="NK118" s="33"/>
      <c r="NL118" s="33"/>
      <c r="NM118" s="33"/>
      <c r="NN118" s="33"/>
      <c r="NO118" s="33"/>
      <c r="NP118" s="33"/>
      <c r="NQ118" s="33"/>
      <c r="NR118" s="33"/>
      <c r="NS118" s="33"/>
      <c r="NT118" s="33"/>
      <c r="NU118" s="33"/>
      <c r="NV118" s="33"/>
      <c r="NW118" s="33"/>
      <c r="NX118" s="33"/>
      <c r="NY118" s="33"/>
      <c r="NZ118" s="33"/>
      <c r="OA118" s="33"/>
      <c r="OB118" s="33"/>
      <c r="OC118" s="33"/>
      <c r="OD118" s="33"/>
      <c r="OE118" s="33"/>
      <c r="OF118" s="33"/>
      <c r="OG118" s="33"/>
      <c r="OH118" s="33"/>
      <c r="OI118" s="33"/>
      <c r="OJ118" s="33"/>
      <c r="OK118" s="33"/>
      <c r="OL118" s="33"/>
      <c r="OM118" s="33"/>
      <c r="ON118" s="33"/>
      <c r="OO118" s="33"/>
      <c r="OP118" s="33"/>
      <c r="OQ118" s="33"/>
      <c r="OR118" s="33"/>
      <c r="OS118" s="33"/>
      <c r="OT118" s="33"/>
      <c r="OU118" s="33"/>
      <c r="OV118" s="33"/>
      <c r="OW118" s="33"/>
      <c r="OX118" s="33"/>
      <c r="OY118" s="33"/>
      <c r="OZ118" s="33"/>
      <c r="PA118" s="33"/>
      <c r="PB118" s="33"/>
      <c r="PC118" s="33"/>
      <c r="PD118" s="33"/>
      <c r="PE118" s="33"/>
      <c r="PF118" s="33"/>
      <c r="PG118" s="33"/>
      <c r="PH118" s="33"/>
      <c r="PI118" s="33"/>
      <c r="PJ118" s="33"/>
      <c r="PK118" s="33"/>
      <c r="PL118" s="33"/>
      <c r="PM118" s="33"/>
      <c r="PN118" s="33"/>
      <c r="PO118" s="33"/>
      <c r="PP118" s="33"/>
      <c r="PQ118" s="33"/>
      <c r="PR118" s="33"/>
      <c r="PS118" s="33"/>
      <c r="PT118" s="33"/>
      <c r="PU118" s="33"/>
      <c r="PV118" s="33"/>
      <c r="PW118" s="33"/>
      <c r="PX118" s="33"/>
      <c r="PY118" s="33"/>
      <c r="PZ118" s="33"/>
      <c r="QA118" s="33"/>
      <c r="QB118" s="33"/>
      <c r="QC118" s="33"/>
      <c r="QD118" s="33"/>
      <c r="QE118" s="33"/>
      <c r="QF118" s="33"/>
      <c r="QG118" s="33"/>
      <c r="QH118" s="33"/>
      <c r="QI118" s="33"/>
      <c r="QJ118" s="33"/>
      <c r="QK118" s="33"/>
      <c r="QL118" s="33"/>
      <c r="QM118" s="33"/>
      <c r="QN118" s="33"/>
      <c r="QO118" s="33"/>
      <c r="QP118" s="33"/>
      <c r="QQ118" s="33"/>
      <c r="QR118" s="33"/>
      <c r="QS118" s="33"/>
      <c r="QT118" s="33"/>
      <c r="QU118" s="33"/>
      <c r="QV118" s="33"/>
      <c r="QW118" s="33"/>
      <c r="QX118" s="33"/>
      <c r="QY118" s="33"/>
      <c r="QZ118" s="33"/>
      <c r="RA118" s="33"/>
      <c r="RB118" s="33"/>
      <c r="RC118" s="33"/>
      <c r="RD118" s="33"/>
      <c r="RE118" s="33"/>
      <c r="RF118" s="33"/>
      <c r="RG118" s="33"/>
      <c r="RH118" s="33"/>
      <c r="RI118" s="33"/>
      <c r="RJ118" s="33"/>
      <c r="RK118" s="33"/>
      <c r="RL118" s="33"/>
      <c r="RM118" s="33"/>
      <c r="RN118" s="33"/>
      <c r="RO118" s="33"/>
      <c r="RP118" s="33"/>
      <c r="RQ118" s="33"/>
      <c r="RR118" s="33"/>
      <c r="RS118" s="33"/>
      <c r="RT118" s="33"/>
      <c r="RU118" s="33"/>
      <c r="RV118" s="33"/>
      <c r="RW118" s="33"/>
      <c r="RX118" s="33"/>
      <c r="RY118" s="33"/>
      <c r="RZ118" s="33"/>
      <c r="SA118" s="33"/>
      <c r="SB118" s="33"/>
      <c r="SC118" s="33"/>
      <c r="SD118" s="33"/>
      <c r="SE118" s="33"/>
      <c r="SF118" s="33"/>
      <c r="SG118" s="33"/>
      <c r="SH118" s="33"/>
      <c r="SI118" s="33"/>
      <c r="SJ118" s="33"/>
      <c r="SK118" s="33"/>
      <c r="SL118" s="33"/>
      <c r="SM118" s="33"/>
      <c r="SN118" s="33"/>
      <c r="SO118" s="33"/>
      <c r="SP118" s="33"/>
      <c r="SQ118" s="33"/>
      <c r="SR118" s="33"/>
      <c r="SS118" s="33"/>
      <c r="ST118" s="33"/>
      <c r="SU118" s="33"/>
      <c r="SV118" s="33"/>
      <c r="SW118" s="33"/>
      <c r="SX118" s="33"/>
      <c r="SY118" s="33"/>
      <c r="SZ118" s="33"/>
      <c r="TA118" s="33"/>
      <c r="TB118" s="33"/>
      <c r="TC118" s="33"/>
      <c r="TD118" s="33"/>
      <c r="TE118" s="33"/>
      <c r="TF118" s="33"/>
      <c r="TG118" s="33"/>
      <c r="TH118" s="33"/>
      <c r="TI118" s="33"/>
      <c r="TJ118" s="33"/>
      <c r="TK118" s="33"/>
      <c r="TL118" s="33"/>
      <c r="TM118" s="33"/>
      <c r="TN118" s="33"/>
      <c r="TO118" s="33"/>
      <c r="TP118" s="33"/>
      <c r="TQ118" s="33"/>
      <c r="TR118" s="33"/>
      <c r="TS118" s="33"/>
      <c r="TT118" s="33"/>
      <c r="TU118" s="33"/>
      <c r="TV118" s="33"/>
      <c r="TW118" s="33"/>
      <c r="TX118" s="33"/>
      <c r="TY118" s="33"/>
      <c r="TZ118" s="33"/>
      <c r="UA118" s="33"/>
      <c r="UB118" s="33"/>
      <c r="UC118" s="33"/>
      <c r="UD118" s="33"/>
      <c r="UE118" s="33"/>
      <c r="UF118" s="33"/>
      <c r="UG118" s="33"/>
      <c r="UH118" s="33"/>
      <c r="UI118" s="33"/>
      <c r="UJ118" s="33"/>
      <c r="UK118" s="33"/>
      <c r="UL118" s="33"/>
      <c r="UM118" s="33"/>
      <c r="UN118" s="33"/>
      <c r="UO118" s="33"/>
      <c r="UP118" s="33"/>
      <c r="UQ118" s="33"/>
      <c r="UR118" s="33"/>
      <c r="US118" s="33"/>
      <c r="UT118" s="33"/>
      <c r="UU118" s="33"/>
      <c r="UV118" s="33"/>
      <c r="UW118" s="33"/>
      <c r="UX118" s="33"/>
      <c r="UY118" s="33"/>
      <c r="UZ118" s="33"/>
      <c r="VA118" s="33"/>
      <c r="VB118" s="33"/>
      <c r="VC118" s="33"/>
      <c r="VD118" s="33"/>
      <c r="VE118" s="33"/>
      <c r="VF118" s="33"/>
      <c r="VG118" s="33"/>
      <c r="VH118" s="33"/>
      <c r="VI118" s="33"/>
      <c r="VJ118" s="33"/>
      <c r="VK118" s="33"/>
      <c r="VL118" s="33"/>
      <c r="VM118" s="33"/>
      <c r="VN118" s="33"/>
      <c r="VO118" s="33"/>
      <c r="VP118" s="33"/>
      <c r="VQ118" s="33"/>
      <c r="VR118" s="33"/>
      <c r="VS118" s="33"/>
      <c r="VT118" s="33"/>
      <c r="VU118" s="33"/>
      <c r="VV118" s="33"/>
      <c r="VW118" s="33"/>
      <c r="VX118" s="33"/>
      <c r="VY118" s="33"/>
      <c r="VZ118" s="33"/>
      <c r="WA118" s="33"/>
      <c r="WB118" s="33"/>
      <c r="WC118" s="33"/>
      <c r="WD118" s="33"/>
      <c r="WE118" s="33"/>
      <c r="WF118" s="33"/>
      <c r="WG118" s="33"/>
      <c r="WH118" s="33"/>
      <c r="WI118" s="33"/>
      <c r="WJ118" s="33"/>
      <c r="WK118" s="33"/>
      <c r="WL118" s="33"/>
      <c r="WM118" s="33"/>
      <c r="WN118" s="33"/>
      <c r="WO118" s="33"/>
      <c r="WP118" s="33"/>
      <c r="WQ118" s="33"/>
      <c r="WR118" s="33"/>
      <c r="WS118" s="33"/>
      <c r="WT118" s="33"/>
      <c r="WU118" s="33"/>
      <c r="WV118" s="33"/>
      <c r="WW118" s="33"/>
      <c r="WX118" s="33"/>
      <c r="WY118" s="33"/>
      <c r="WZ118" s="33"/>
      <c r="XA118" s="33"/>
      <c r="XB118" s="33"/>
      <c r="XC118" s="33"/>
      <c r="XD118" s="33"/>
      <c r="XE118" s="33"/>
      <c r="XF118" s="33"/>
      <c r="XG118" s="33"/>
      <c r="XH118" s="33"/>
      <c r="XI118" s="33"/>
      <c r="XJ118" s="33"/>
      <c r="XK118" s="33"/>
      <c r="XL118" s="33"/>
      <c r="XM118" s="33"/>
      <c r="XN118" s="33"/>
      <c r="XO118" s="33"/>
      <c r="XP118" s="33"/>
      <c r="XQ118" s="33"/>
      <c r="XR118" s="33"/>
      <c r="XS118" s="33"/>
      <c r="XT118" s="33"/>
      <c r="XU118" s="33"/>
      <c r="XV118" s="33"/>
      <c r="XW118" s="33"/>
      <c r="XX118" s="33"/>
      <c r="XY118" s="33"/>
      <c r="XZ118" s="33"/>
      <c r="YA118" s="33"/>
      <c r="YB118" s="33"/>
      <c r="YC118" s="33"/>
      <c r="YD118" s="33"/>
      <c r="YE118" s="33"/>
      <c r="YF118" s="33"/>
      <c r="YG118" s="33"/>
      <c r="YH118" s="33"/>
      <c r="YI118" s="33"/>
      <c r="YJ118" s="33"/>
      <c r="YK118" s="33"/>
      <c r="YL118" s="33"/>
      <c r="YM118" s="33"/>
      <c r="YN118" s="33"/>
      <c r="YO118" s="33"/>
      <c r="YP118" s="33"/>
      <c r="YQ118" s="33"/>
      <c r="YR118" s="33"/>
      <c r="YS118" s="33"/>
      <c r="YT118" s="33"/>
      <c r="YU118" s="33"/>
      <c r="YV118" s="33"/>
      <c r="YW118" s="33"/>
      <c r="YX118" s="33"/>
      <c r="YY118" s="33"/>
      <c r="YZ118" s="33"/>
      <c r="ZA118" s="33"/>
      <c r="ZB118" s="33"/>
      <c r="ZC118" s="33"/>
      <c r="ZD118" s="33"/>
      <c r="ZE118" s="33"/>
      <c r="ZF118" s="33"/>
      <c r="ZG118" s="33"/>
      <c r="ZH118" s="33"/>
      <c r="ZI118" s="33"/>
      <c r="ZJ118" s="33"/>
      <c r="ZK118" s="33"/>
      <c r="ZL118" s="33"/>
      <c r="ZM118" s="33"/>
      <c r="ZN118" s="33"/>
      <c r="ZO118" s="33"/>
      <c r="ZP118" s="33"/>
      <c r="ZQ118" s="33"/>
      <c r="ZR118" s="33"/>
      <c r="ZS118" s="33"/>
      <c r="ZT118" s="33"/>
      <c r="ZU118" s="33"/>
      <c r="ZV118" s="33"/>
      <c r="ZW118" s="33"/>
      <c r="ZX118" s="33"/>
      <c r="ZY118" s="33"/>
      <c r="ZZ118" s="33"/>
      <c r="AAA118" s="33"/>
      <c r="AAB118" s="33"/>
      <c r="AAC118" s="33"/>
      <c r="AAD118" s="33"/>
      <c r="AAE118" s="33"/>
      <c r="AAF118" s="33"/>
      <c r="AAG118" s="33"/>
      <c r="AAH118" s="33"/>
      <c r="AAI118" s="33"/>
      <c r="AAJ118" s="33"/>
      <c r="AAK118" s="33"/>
      <c r="AAL118" s="33"/>
      <c r="AAM118" s="33"/>
      <c r="AAN118" s="33"/>
      <c r="AAO118" s="33"/>
      <c r="AAP118" s="33"/>
      <c r="AAQ118" s="33"/>
      <c r="AAR118" s="33"/>
      <c r="AAS118" s="33"/>
      <c r="AAT118" s="33"/>
      <c r="AAU118" s="33"/>
      <c r="AAV118" s="33"/>
      <c r="AAW118" s="33"/>
      <c r="AAX118" s="33"/>
      <c r="AAY118" s="33"/>
      <c r="AAZ118" s="33"/>
      <c r="ABA118" s="33"/>
      <c r="ABB118" s="33"/>
      <c r="ABC118" s="33"/>
      <c r="ABD118" s="33"/>
      <c r="ABE118" s="33"/>
      <c r="ABF118" s="33"/>
      <c r="ABG118" s="33"/>
      <c r="ABH118" s="33"/>
      <c r="ABI118" s="33"/>
      <c r="ABJ118" s="33"/>
      <c r="ABK118" s="33"/>
      <c r="ABL118" s="33"/>
      <c r="ABM118" s="33"/>
      <c r="ABN118" s="33"/>
      <c r="ABO118" s="33"/>
      <c r="ABP118" s="33"/>
      <c r="ABQ118" s="33"/>
      <c r="ABR118" s="33"/>
      <c r="ABS118" s="33"/>
      <c r="ABT118" s="33"/>
      <c r="ABU118" s="33"/>
      <c r="ABV118" s="33"/>
      <c r="ABW118" s="33"/>
      <c r="ABX118" s="33"/>
      <c r="ABY118" s="33"/>
      <c r="ABZ118" s="33"/>
      <c r="ACA118" s="33"/>
      <c r="ACB118" s="33"/>
      <c r="ACC118" s="33"/>
      <c r="ACD118" s="33"/>
      <c r="ACE118" s="33"/>
      <c r="ACF118" s="33"/>
      <c r="ACG118" s="33"/>
      <c r="ACH118" s="33"/>
      <c r="ACI118" s="33"/>
      <c r="ACJ118" s="33"/>
      <c r="ACK118" s="33"/>
      <c r="ACL118" s="33"/>
      <c r="ACM118" s="33"/>
      <c r="ACN118" s="33"/>
      <c r="ACO118" s="33"/>
      <c r="ACP118" s="33"/>
      <c r="ACQ118" s="33"/>
      <c r="ACR118" s="33"/>
      <c r="ACS118" s="33"/>
      <c r="ACT118" s="33"/>
      <c r="ACU118" s="33"/>
      <c r="ACV118" s="33"/>
      <c r="ACW118" s="33"/>
      <c r="ACX118" s="33"/>
      <c r="ACY118" s="33"/>
      <c r="ACZ118" s="33"/>
      <c r="ADA118" s="33"/>
      <c r="ADB118" s="33"/>
      <c r="ADC118" s="33"/>
      <c r="ADD118" s="33"/>
      <c r="ADE118" s="33"/>
      <c r="ADF118" s="33"/>
      <c r="ADG118" s="33"/>
      <c r="ADH118" s="33"/>
      <c r="ADI118" s="33"/>
      <c r="ADJ118" s="33"/>
      <c r="ADK118" s="33"/>
      <c r="ADL118" s="33"/>
      <c r="ADM118" s="33"/>
      <c r="ADN118" s="33"/>
      <c r="ADO118" s="33"/>
      <c r="ADP118" s="33"/>
      <c r="ADQ118" s="33"/>
      <c r="ADR118" s="33"/>
      <c r="ADS118" s="33"/>
      <c r="ADT118" s="33"/>
      <c r="ADU118" s="33"/>
      <c r="ADV118" s="33"/>
      <c r="ADW118" s="33"/>
      <c r="ADX118" s="33"/>
      <c r="ADY118" s="33"/>
      <c r="ADZ118" s="33"/>
      <c r="AEA118" s="33"/>
      <c r="AEB118" s="33"/>
      <c r="AEC118" s="33"/>
      <c r="AED118" s="33"/>
      <c r="AEE118" s="33"/>
      <c r="AEF118" s="33"/>
      <c r="AEG118" s="33"/>
      <c r="AEH118" s="33"/>
      <c r="AEI118" s="33"/>
      <c r="AEJ118" s="33"/>
      <c r="AEK118" s="33"/>
      <c r="AEL118" s="33"/>
      <c r="AEM118" s="33"/>
      <c r="AEN118" s="33"/>
      <c r="AEO118" s="33"/>
      <c r="AEP118" s="33"/>
      <c r="AEQ118" s="33"/>
      <c r="AER118" s="33"/>
      <c r="AES118" s="33"/>
      <c r="AET118" s="33"/>
      <c r="AEU118" s="33"/>
      <c r="AEV118" s="33"/>
      <c r="AEW118" s="33"/>
      <c r="AEX118" s="33"/>
      <c r="AEY118" s="33"/>
      <c r="AEZ118" s="33"/>
      <c r="AFA118" s="33"/>
      <c r="AFB118" s="33"/>
      <c r="AFC118" s="33"/>
      <c r="AFD118" s="33"/>
      <c r="AFE118" s="33"/>
      <c r="AFF118" s="33"/>
      <c r="AFG118" s="33"/>
      <c r="AFH118" s="33"/>
      <c r="AFI118" s="33"/>
      <c r="AFJ118" s="33"/>
      <c r="AFK118" s="33"/>
      <c r="AFL118" s="33"/>
      <c r="AFM118" s="33"/>
      <c r="AFN118" s="33"/>
      <c r="AFO118" s="33"/>
      <c r="AFP118" s="33"/>
      <c r="AFQ118" s="33"/>
      <c r="AFR118" s="33"/>
      <c r="AFS118" s="33"/>
      <c r="AFT118" s="33"/>
      <c r="AFU118" s="33"/>
      <c r="AFV118" s="33"/>
      <c r="AFW118" s="33"/>
      <c r="AFX118" s="33"/>
      <c r="AFY118" s="33"/>
      <c r="AFZ118" s="33"/>
      <c r="AGA118" s="33"/>
      <c r="AGB118" s="33"/>
      <c r="AGC118" s="33"/>
      <c r="AGD118" s="33"/>
      <c r="AGE118" s="33"/>
      <c r="AGF118" s="33"/>
      <c r="AGG118" s="33"/>
      <c r="AGH118" s="33"/>
      <c r="AGI118" s="33"/>
      <c r="AGJ118" s="33"/>
      <c r="AGK118" s="33"/>
      <c r="AGL118" s="33"/>
      <c r="AGM118" s="33"/>
      <c r="AGN118" s="33"/>
      <c r="AGO118" s="33"/>
      <c r="AGP118" s="33"/>
      <c r="AGQ118" s="33"/>
      <c r="AGR118" s="33"/>
      <c r="AGS118" s="33"/>
      <c r="AGT118" s="33"/>
      <c r="AGU118" s="33"/>
      <c r="AGV118" s="33"/>
      <c r="AGW118" s="33"/>
      <c r="AGX118" s="33"/>
      <c r="AGY118" s="33"/>
      <c r="AGZ118" s="33"/>
      <c r="AHA118" s="33"/>
      <c r="AHB118" s="33"/>
      <c r="AHC118" s="33"/>
      <c r="AHD118" s="33"/>
      <c r="AHE118" s="33"/>
      <c r="AHF118" s="33"/>
      <c r="AHG118" s="33"/>
      <c r="AHH118" s="33"/>
      <c r="AHI118" s="33"/>
      <c r="AHJ118" s="33"/>
      <c r="AHK118" s="33"/>
      <c r="AHL118" s="33"/>
      <c r="AHM118" s="33"/>
      <c r="AHN118" s="33"/>
      <c r="AHO118" s="33"/>
      <c r="AHP118" s="33"/>
      <c r="AHQ118" s="33"/>
      <c r="AHR118" s="33"/>
      <c r="AHS118" s="33"/>
      <c r="AHT118" s="33"/>
      <c r="AHU118" s="33"/>
      <c r="AHV118" s="33"/>
      <c r="AHW118" s="33"/>
      <c r="AHX118" s="33"/>
      <c r="AHY118" s="33"/>
      <c r="AHZ118" s="33"/>
      <c r="AIA118" s="33"/>
      <c r="AIB118" s="33"/>
      <c r="AIC118" s="33"/>
      <c r="AID118" s="33"/>
      <c r="AIE118" s="33"/>
      <c r="AIF118" s="33"/>
      <c r="AIG118" s="33"/>
      <c r="AIH118" s="33"/>
      <c r="AII118" s="33"/>
      <c r="AIJ118" s="33"/>
      <c r="AIK118" s="33"/>
      <c r="AIL118" s="33"/>
      <c r="AIM118" s="33"/>
      <c r="AIN118" s="33"/>
      <c r="AIO118" s="33"/>
      <c r="AIP118" s="33"/>
      <c r="AIQ118" s="33"/>
      <c r="AIR118" s="33"/>
      <c r="AIS118" s="33"/>
      <c r="AIT118" s="33"/>
      <c r="AIU118" s="33"/>
      <c r="AIV118" s="33"/>
      <c r="AIW118" s="33"/>
      <c r="AIX118" s="33"/>
      <c r="AIY118" s="33"/>
      <c r="AIZ118" s="33"/>
      <c r="AJA118" s="33"/>
      <c r="AJB118" s="33"/>
      <c r="AJC118" s="33"/>
      <c r="AJD118" s="33"/>
      <c r="AJE118" s="33"/>
      <c r="AJF118" s="33"/>
      <c r="AJG118" s="33"/>
      <c r="AJH118" s="33"/>
      <c r="AJI118" s="33"/>
      <c r="AJJ118" s="33"/>
      <c r="AJK118" s="33"/>
      <c r="AJL118" s="33"/>
      <c r="AJM118" s="33"/>
      <c r="AJN118" s="33"/>
      <c r="AJO118" s="33"/>
      <c r="AJP118" s="33"/>
      <c r="AJQ118" s="33"/>
      <c r="AJR118" s="33"/>
      <c r="AJS118" s="33"/>
      <c r="AJT118" s="33"/>
      <c r="AJU118" s="33"/>
      <c r="AJV118" s="33"/>
      <c r="AJW118" s="33"/>
      <c r="AJX118" s="33"/>
      <c r="AJY118" s="33"/>
      <c r="AJZ118" s="33"/>
      <c r="AKA118" s="33"/>
      <c r="AKB118" s="33"/>
      <c r="AKC118" s="33"/>
      <c r="AKD118" s="33"/>
      <c r="AKE118" s="33"/>
      <c r="AKF118" s="33"/>
      <c r="AKG118" s="33"/>
      <c r="AKH118" s="33"/>
      <c r="AKI118" s="33"/>
      <c r="AKJ118" s="33"/>
      <c r="AKK118" s="33"/>
      <c r="AKL118" s="33"/>
      <c r="AKM118" s="33"/>
      <c r="AKN118" s="33"/>
      <c r="AKO118" s="33"/>
      <c r="AKP118" s="33"/>
      <c r="AKQ118" s="33"/>
      <c r="AKR118" s="33"/>
      <c r="AKS118" s="33"/>
      <c r="AKT118" s="33"/>
      <c r="AKU118" s="33"/>
      <c r="AKV118" s="33"/>
      <c r="AKW118" s="33"/>
      <c r="AKX118" s="33"/>
      <c r="AKY118" s="33"/>
      <c r="AKZ118" s="33"/>
      <c r="ALA118" s="33"/>
      <c r="ALB118" s="33"/>
      <c r="ALC118" s="33"/>
      <c r="ALD118" s="33"/>
      <c r="ALE118" s="33"/>
      <c r="ALF118" s="33"/>
      <c r="ALG118" s="33"/>
      <c r="ALH118" s="33"/>
      <c r="ALI118" s="33"/>
      <c r="ALJ118" s="33"/>
      <c r="ALK118" s="33"/>
      <c r="ALL118" s="33"/>
      <c r="ALM118" s="33"/>
      <c r="ALN118" s="33"/>
      <c r="ALO118" s="33"/>
      <c r="ALP118" s="33"/>
      <c r="ALQ118" s="33"/>
      <c r="ALR118" s="33"/>
      <c r="ALS118" s="33"/>
      <c r="ALT118" s="33"/>
      <c r="ALU118" s="33"/>
      <c r="ALV118" s="33"/>
      <c r="ALW118" s="33"/>
      <c r="ALX118" s="33"/>
      <c r="ALY118" s="33"/>
      <c r="ALZ118" s="33"/>
      <c r="AMA118" s="33"/>
      <c r="AMB118" s="33"/>
      <c r="AMC118" s="33"/>
      <c r="AMD118" s="33"/>
      <c r="AME118" s="33"/>
      <c r="AMF118" s="33"/>
      <c r="AMG118" s="33"/>
      <c r="AMH118" s="33"/>
      <c r="AMI118" s="33"/>
      <c r="AMJ118" s="33"/>
      <c r="AMK118" s="33"/>
    </row>
    <row r="119" spans="1:1025" s="31" customFormat="1" ht="33.75" customHeight="1">
      <c r="A119" s="172" t="s">
        <v>324</v>
      </c>
      <c r="B119" s="54">
        <f>G48</f>
        <v>3245.1099999999997</v>
      </c>
      <c r="C119" s="172" t="s">
        <v>300</v>
      </c>
      <c r="D119" s="55">
        <f>G103-G82-G86</f>
        <v>1707.94</v>
      </c>
      <c r="E119" s="165" t="s">
        <v>122</v>
      </c>
      <c r="F119" s="55">
        <f>G114</f>
        <v>170.39999999999998</v>
      </c>
      <c r="G119" s="56">
        <f>B119+D119+F119</f>
        <v>5123.4499999999989</v>
      </c>
      <c r="H119" s="36"/>
      <c r="I119" s="1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33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33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/>
      <c r="EU119" s="33"/>
      <c r="EV119" s="33"/>
      <c r="EW119" s="33"/>
      <c r="EX119" s="33"/>
      <c r="EY119" s="33"/>
      <c r="EZ119" s="33"/>
      <c r="FA119" s="33"/>
      <c r="FB119" s="33"/>
      <c r="FC119" s="33"/>
      <c r="FD119" s="33"/>
      <c r="FE119" s="33"/>
      <c r="FF119" s="33"/>
      <c r="FG119" s="33"/>
      <c r="FH119" s="33"/>
      <c r="FI119" s="33"/>
      <c r="FJ119" s="33"/>
      <c r="FK119" s="33"/>
      <c r="FL119" s="33"/>
      <c r="FM119" s="33"/>
      <c r="FN119" s="33"/>
      <c r="FO119" s="33"/>
      <c r="FP119" s="33"/>
      <c r="FQ119" s="33"/>
      <c r="FR119" s="33"/>
      <c r="FS119" s="33"/>
      <c r="FT119" s="33"/>
      <c r="FU119" s="33"/>
      <c r="FV119" s="33"/>
      <c r="FW119" s="33"/>
      <c r="FX119" s="33"/>
      <c r="FY119" s="33"/>
      <c r="FZ119" s="33"/>
      <c r="GA119" s="33"/>
      <c r="GB119" s="33"/>
      <c r="GC119" s="33"/>
      <c r="GD119" s="33"/>
      <c r="GE119" s="33"/>
      <c r="GF119" s="33"/>
      <c r="GG119" s="33"/>
      <c r="GH119" s="33"/>
      <c r="GI119" s="33"/>
      <c r="GJ119" s="33"/>
      <c r="GK119" s="33"/>
      <c r="GL119" s="33"/>
      <c r="GM119" s="33"/>
      <c r="GN119" s="33"/>
      <c r="GO119" s="33"/>
      <c r="GP119" s="33"/>
      <c r="GQ119" s="33"/>
      <c r="GR119" s="33"/>
      <c r="GS119" s="33"/>
      <c r="GT119" s="33"/>
      <c r="GU119" s="33"/>
      <c r="GV119" s="33"/>
      <c r="GW119" s="33"/>
      <c r="GX119" s="33"/>
      <c r="GY119" s="33"/>
      <c r="GZ119" s="33"/>
      <c r="HA119" s="33"/>
      <c r="HB119" s="33"/>
      <c r="HC119" s="33"/>
      <c r="HD119" s="33"/>
      <c r="HE119" s="33"/>
      <c r="HF119" s="33"/>
      <c r="HG119" s="33"/>
      <c r="HH119" s="33"/>
      <c r="HI119" s="33"/>
      <c r="HJ119" s="33"/>
      <c r="HK119" s="33"/>
      <c r="HL119" s="33"/>
      <c r="HM119" s="33"/>
      <c r="HN119" s="33"/>
      <c r="HO119" s="33"/>
      <c r="HP119" s="33"/>
      <c r="HQ119" s="33"/>
      <c r="HR119" s="33"/>
      <c r="HS119" s="33"/>
      <c r="HT119" s="33"/>
      <c r="HU119" s="33"/>
      <c r="HV119" s="33"/>
      <c r="HW119" s="33"/>
      <c r="HX119" s="33"/>
      <c r="HY119" s="33"/>
      <c r="HZ119" s="33"/>
      <c r="IA119" s="33"/>
      <c r="IB119" s="33"/>
      <c r="IC119" s="33"/>
      <c r="ID119" s="33"/>
      <c r="IE119" s="33"/>
      <c r="IF119" s="33"/>
      <c r="IG119" s="33"/>
      <c r="IH119" s="33"/>
      <c r="II119" s="33"/>
      <c r="IJ119" s="33"/>
      <c r="IK119" s="33"/>
      <c r="IL119" s="33"/>
      <c r="IM119" s="33"/>
      <c r="IN119" s="33"/>
      <c r="IO119" s="33"/>
      <c r="IP119" s="33"/>
      <c r="IQ119" s="33"/>
      <c r="IR119" s="33"/>
      <c r="IS119" s="33"/>
      <c r="IT119" s="33"/>
      <c r="IU119" s="33"/>
      <c r="IV119" s="33"/>
      <c r="IW119" s="33"/>
      <c r="IX119" s="33"/>
      <c r="IY119" s="33"/>
      <c r="IZ119" s="33"/>
      <c r="JA119" s="33"/>
      <c r="JB119" s="33"/>
      <c r="JC119" s="33"/>
      <c r="JD119" s="33"/>
      <c r="JE119" s="33"/>
      <c r="JF119" s="33"/>
      <c r="JG119" s="33"/>
      <c r="JH119" s="33"/>
      <c r="JI119" s="33"/>
      <c r="JJ119" s="33"/>
      <c r="JK119" s="33"/>
      <c r="JL119" s="33"/>
      <c r="JM119" s="33"/>
      <c r="JN119" s="33"/>
      <c r="JO119" s="33"/>
      <c r="JP119" s="33"/>
      <c r="JQ119" s="33"/>
      <c r="JR119" s="33"/>
      <c r="JS119" s="33"/>
      <c r="JT119" s="33"/>
      <c r="JU119" s="33"/>
      <c r="JV119" s="33"/>
      <c r="JW119" s="33"/>
      <c r="JX119" s="33"/>
      <c r="JY119" s="33"/>
      <c r="JZ119" s="33"/>
      <c r="KA119" s="33"/>
      <c r="KB119" s="33"/>
      <c r="KC119" s="33"/>
      <c r="KD119" s="33"/>
      <c r="KE119" s="33"/>
      <c r="KF119" s="33"/>
      <c r="KG119" s="33"/>
      <c r="KH119" s="33"/>
      <c r="KI119" s="33"/>
      <c r="KJ119" s="33"/>
      <c r="KK119" s="33"/>
      <c r="KL119" s="33"/>
      <c r="KM119" s="33"/>
      <c r="KN119" s="33"/>
      <c r="KO119" s="33"/>
      <c r="KP119" s="33"/>
      <c r="KQ119" s="33"/>
      <c r="KR119" s="33"/>
      <c r="KS119" s="33"/>
      <c r="KT119" s="33"/>
      <c r="KU119" s="33"/>
      <c r="KV119" s="33"/>
      <c r="KW119" s="33"/>
      <c r="KX119" s="33"/>
      <c r="KY119" s="33"/>
      <c r="KZ119" s="33"/>
      <c r="LA119" s="33"/>
      <c r="LB119" s="33"/>
      <c r="LC119" s="33"/>
      <c r="LD119" s="33"/>
      <c r="LE119" s="33"/>
      <c r="LF119" s="33"/>
      <c r="LG119" s="33"/>
      <c r="LH119" s="33"/>
      <c r="LI119" s="33"/>
      <c r="LJ119" s="33"/>
      <c r="LK119" s="33"/>
      <c r="LL119" s="33"/>
      <c r="LM119" s="33"/>
      <c r="LN119" s="33"/>
      <c r="LO119" s="33"/>
      <c r="LP119" s="33"/>
      <c r="LQ119" s="33"/>
      <c r="LR119" s="33"/>
      <c r="LS119" s="33"/>
      <c r="LT119" s="33"/>
      <c r="LU119" s="33"/>
      <c r="LV119" s="33"/>
      <c r="LW119" s="33"/>
      <c r="LX119" s="33"/>
      <c r="LY119" s="33"/>
      <c r="LZ119" s="33"/>
      <c r="MA119" s="33"/>
      <c r="MB119" s="33"/>
      <c r="MC119" s="33"/>
      <c r="MD119" s="33"/>
      <c r="ME119" s="33"/>
      <c r="MF119" s="33"/>
      <c r="MG119" s="33"/>
      <c r="MH119" s="33"/>
      <c r="MI119" s="33"/>
      <c r="MJ119" s="33"/>
      <c r="MK119" s="33"/>
      <c r="ML119" s="33"/>
      <c r="MM119" s="33"/>
      <c r="MN119" s="33"/>
      <c r="MO119" s="33"/>
      <c r="MP119" s="33"/>
      <c r="MQ119" s="33"/>
      <c r="MR119" s="33"/>
      <c r="MS119" s="33"/>
      <c r="MT119" s="33"/>
      <c r="MU119" s="33"/>
      <c r="MV119" s="33"/>
      <c r="MW119" s="33"/>
      <c r="MX119" s="33"/>
      <c r="MY119" s="33"/>
      <c r="MZ119" s="33"/>
      <c r="NA119" s="33"/>
      <c r="NB119" s="33"/>
      <c r="NC119" s="33"/>
      <c r="ND119" s="33"/>
      <c r="NE119" s="33"/>
      <c r="NF119" s="33"/>
      <c r="NG119" s="33"/>
      <c r="NH119" s="33"/>
      <c r="NI119" s="33"/>
      <c r="NJ119" s="33"/>
      <c r="NK119" s="33"/>
      <c r="NL119" s="33"/>
      <c r="NM119" s="33"/>
      <c r="NN119" s="33"/>
      <c r="NO119" s="33"/>
      <c r="NP119" s="33"/>
      <c r="NQ119" s="33"/>
      <c r="NR119" s="33"/>
      <c r="NS119" s="33"/>
      <c r="NT119" s="33"/>
      <c r="NU119" s="33"/>
      <c r="NV119" s="33"/>
      <c r="NW119" s="33"/>
      <c r="NX119" s="33"/>
      <c r="NY119" s="33"/>
      <c r="NZ119" s="33"/>
      <c r="OA119" s="33"/>
      <c r="OB119" s="33"/>
      <c r="OC119" s="33"/>
      <c r="OD119" s="33"/>
      <c r="OE119" s="33"/>
      <c r="OF119" s="33"/>
      <c r="OG119" s="33"/>
      <c r="OH119" s="33"/>
      <c r="OI119" s="33"/>
      <c r="OJ119" s="33"/>
      <c r="OK119" s="33"/>
      <c r="OL119" s="33"/>
      <c r="OM119" s="33"/>
      <c r="ON119" s="33"/>
      <c r="OO119" s="33"/>
      <c r="OP119" s="33"/>
      <c r="OQ119" s="33"/>
      <c r="OR119" s="33"/>
      <c r="OS119" s="33"/>
      <c r="OT119" s="33"/>
      <c r="OU119" s="33"/>
      <c r="OV119" s="33"/>
      <c r="OW119" s="33"/>
      <c r="OX119" s="33"/>
      <c r="OY119" s="33"/>
      <c r="OZ119" s="33"/>
      <c r="PA119" s="33"/>
      <c r="PB119" s="33"/>
      <c r="PC119" s="33"/>
      <c r="PD119" s="33"/>
      <c r="PE119" s="33"/>
      <c r="PF119" s="33"/>
      <c r="PG119" s="33"/>
      <c r="PH119" s="33"/>
      <c r="PI119" s="33"/>
      <c r="PJ119" s="33"/>
      <c r="PK119" s="33"/>
      <c r="PL119" s="33"/>
      <c r="PM119" s="33"/>
      <c r="PN119" s="33"/>
      <c r="PO119" s="33"/>
      <c r="PP119" s="33"/>
      <c r="PQ119" s="33"/>
      <c r="PR119" s="33"/>
      <c r="PS119" s="33"/>
      <c r="PT119" s="33"/>
      <c r="PU119" s="33"/>
      <c r="PV119" s="33"/>
      <c r="PW119" s="33"/>
      <c r="PX119" s="33"/>
      <c r="PY119" s="33"/>
      <c r="PZ119" s="33"/>
      <c r="QA119" s="33"/>
      <c r="QB119" s="33"/>
      <c r="QC119" s="33"/>
      <c r="QD119" s="33"/>
      <c r="QE119" s="33"/>
      <c r="QF119" s="33"/>
      <c r="QG119" s="33"/>
      <c r="QH119" s="33"/>
      <c r="QI119" s="33"/>
      <c r="QJ119" s="33"/>
      <c r="QK119" s="33"/>
      <c r="QL119" s="33"/>
      <c r="QM119" s="33"/>
      <c r="QN119" s="33"/>
      <c r="QO119" s="33"/>
      <c r="QP119" s="33"/>
      <c r="QQ119" s="33"/>
      <c r="QR119" s="33"/>
      <c r="QS119" s="33"/>
      <c r="QT119" s="33"/>
      <c r="QU119" s="33"/>
      <c r="QV119" s="33"/>
      <c r="QW119" s="33"/>
      <c r="QX119" s="33"/>
      <c r="QY119" s="33"/>
      <c r="QZ119" s="33"/>
      <c r="RA119" s="33"/>
      <c r="RB119" s="33"/>
      <c r="RC119" s="33"/>
      <c r="RD119" s="33"/>
      <c r="RE119" s="33"/>
      <c r="RF119" s="33"/>
      <c r="RG119" s="33"/>
      <c r="RH119" s="33"/>
      <c r="RI119" s="33"/>
      <c r="RJ119" s="33"/>
      <c r="RK119" s="33"/>
      <c r="RL119" s="33"/>
      <c r="RM119" s="33"/>
      <c r="RN119" s="33"/>
      <c r="RO119" s="33"/>
      <c r="RP119" s="33"/>
      <c r="RQ119" s="33"/>
      <c r="RR119" s="33"/>
      <c r="RS119" s="33"/>
      <c r="RT119" s="33"/>
      <c r="RU119" s="33"/>
      <c r="RV119" s="33"/>
      <c r="RW119" s="33"/>
      <c r="RX119" s="33"/>
      <c r="RY119" s="33"/>
      <c r="RZ119" s="33"/>
      <c r="SA119" s="33"/>
      <c r="SB119" s="33"/>
      <c r="SC119" s="33"/>
      <c r="SD119" s="33"/>
      <c r="SE119" s="33"/>
      <c r="SF119" s="33"/>
      <c r="SG119" s="33"/>
      <c r="SH119" s="33"/>
      <c r="SI119" s="33"/>
      <c r="SJ119" s="33"/>
      <c r="SK119" s="33"/>
      <c r="SL119" s="33"/>
      <c r="SM119" s="33"/>
      <c r="SN119" s="33"/>
      <c r="SO119" s="33"/>
      <c r="SP119" s="33"/>
      <c r="SQ119" s="33"/>
      <c r="SR119" s="33"/>
      <c r="SS119" s="33"/>
      <c r="ST119" s="33"/>
      <c r="SU119" s="33"/>
      <c r="SV119" s="33"/>
      <c r="SW119" s="33"/>
      <c r="SX119" s="33"/>
      <c r="SY119" s="33"/>
      <c r="SZ119" s="33"/>
      <c r="TA119" s="33"/>
      <c r="TB119" s="33"/>
      <c r="TC119" s="33"/>
      <c r="TD119" s="33"/>
      <c r="TE119" s="33"/>
      <c r="TF119" s="33"/>
      <c r="TG119" s="33"/>
      <c r="TH119" s="33"/>
      <c r="TI119" s="33"/>
      <c r="TJ119" s="33"/>
      <c r="TK119" s="33"/>
      <c r="TL119" s="33"/>
      <c r="TM119" s="33"/>
      <c r="TN119" s="33"/>
      <c r="TO119" s="33"/>
      <c r="TP119" s="33"/>
      <c r="TQ119" s="33"/>
      <c r="TR119" s="33"/>
      <c r="TS119" s="33"/>
      <c r="TT119" s="33"/>
      <c r="TU119" s="33"/>
      <c r="TV119" s="33"/>
      <c r="TW119" s="33"/>
      <c r="TX119" s="33"/>
      <c r="TY119" s="33"/>
      <c r="TZ119" s="33"/>
      <c r="UA119" s="33"/>
      <c r="UB119" s="33"/>
      <c r="UC119" s="33"/>
      <c r="UD119" s="33"/>
      <c r="UE119" s="33"/>
      <c r="UF119" s="33"/>
      <c r="UG119" s="33"/>
      <c r="UH119" s="33"/>
      <c r="UI119" s="33"/>
      <c r="UJ119" s="33"/>
      <c r="UK119" s="33"/>
      <c r="UL119" s="33"/>
      <c r="UM119" s="33"/>
      <c r="UN119" s="33"/>
      <c r="UO119" s="33"/>
      <c r="UP119" s="33"/>
      <c r="UQ119" s="33"/>
      <c r="UR119" s="33"/>
      <c r="US119" s="33"/>
      <c r="UT119" s="33"/>
      <c r="UU119" s="33"/>
      <c r="UV119" s="33"/>
      <c r="UW119" s="33"/>
      <c r="UX119" s="33"/>
      <c r="UY119" s="33"/>
      <c r="UZ119" s="33"/>
      <c r="VA119" s="33"/>
      <c r="VB119" s="33"/>
      <c r="VC119" s="33"/>
      <c r="VD119" s="33"/>
      <c r="VE119" s="33"/>
      <c r="VF119" s="33"/>
      <c r="VG119" s="33"/>
      <c r="VH119" s="33"/>
      <c r="VI119" s="33"/>
      <c r="VJ119" s="33"/>
      <c r="VK119" s="33"/>
      <c r="VL119" s="33"/>
      <c r="VM119" s="33"/>
      <c r="VN119" s="33"/>
      <c r="VO119" s="33"/>
      <c r="VP119" s="33"/>
      <c r="VQ119" s="33"/>
      <c r="VR119" s="33"/>
      <c r="VS119" s="33"/>
      <c r="VT119" s="33"/>
      <c r="VU119" s="33"/>
      <c r="VV119" s="33"/>
      <c r="VW119" s="33"/>
      <c r="VX119" s="33"/>
      <c r="VY119" s="33"/>
      <c r="VZ119" s="33"/>
      <c r="WA119" s="33"/>
      <c r="WB119" s="33"/>
      <c r="WC119" s="33"/>
      <c r="WD119" s="33"/>
      <c r="WE119" s="33"/>
      <c r="WF119" s="33"/>
      <c r="WG119" s="33"/>
      <c r="WH119" s="33"/>
      <c r="WI119" s="33"/>
      <c r="WJ119" s="33"/>
      <c r="WK119" s="33"/>
      <c r="WL119" s="33"/>
      <c r="WM119" s="33"/>
      <c r="WN119" s="33"/>
      <c r="WO119" s="33"/>
      <c r="WP119" s="33"/>
      <c r="WQ119" s="33"/>
      <c r="WR119" s="33"/>
      <c r="WS119" s="33"/>
      <c r="WT119" s="33"/>
      <c r="WU119" s="33"/>
      <c r="WV119" s="33"/>
      <c r="WW119" s="33"/>
      <c r="WX119" s="33"/>
      <c r="WY119" s="33"/>
      <c r="WZ119" s="33"/>
      <c r="XA119" s="33"/>
      <c r="XB119" s="33"/>
      <c r="XC119" s="33"/>
      <c r="XD119" s="33"/>
      <c r="XE119" s="33"/>
      <c r="XF119" s="33"/>
      <c r="XG119" s="33"/>
      <c r="XH119" s="33"/>
      <c r="XI119" s="33"/>
      <c r="XJ119" s="33"/>
      <c r="XK119" s="33"/>
      <c r="XL119" s="33"/>
      <c r="XM119" s="33"/>
      <c r="XN119" s="33"/>
      <c r="XO119" s="33"/>
      <c r="XP119" s="33"/>
      <c r="XQ119" s="33"/>
      <c r="XR119" s="33"/>
      <c r="XS119" s="33"/>
      <c r="XT119" s="33"/>
      <c r="XU119" s="33"/>
      <c r="XV119" s="33"/>
      <c r="XW119" s="33"/>
      <c r="XX119" s="33"/>
      <c r="XY119" s="33"/>
      <c r="XZ119" s="33"/>
      <c r="YA119" s="33"/>
      <c r="YB119" s="33"/>
      <c r="YC119" s="33"/>
      <c r="YD119" s="33"/>
      <c r="YE119" s="33"/>
      <c r="YF119" s="33"/>
      <c r="YG119" s="33"/>
      <c r="YH119" s="33"/>
      <c r="YI119" s="33"/>
      <c r="YJ119" s="33"/>
      <c r="YK119" s="33"/>
      <c r="YL119" s="33"/>
      <c r="YM119" s="33"/>
      <c r="YN119" s="33"/>
      <c r="YO119" s="33"/>
      <c r="YP119" s="33"/>
      <c r="YQ119" s="33"/>
      <c r="YR119" s="33"/>
      <c r="YS119" s="33"/>
      <c r="YT119" s="33"/>
      <c r="YU119" s="33"/>
      <c r="YV119" s="33"/>
      <c r="YW119" s="33"/>
      <c r="YX119" s="33"/>
      <c r="YY119" s="33"/>
      <c r="YZ119" s="33"/>
      <c r="ZA119" s="33"/>
      <c r="ZB119" s="33"/>
      <c r="ZC119" s="33"/>
      <c r="ZD119" s="33"/>
      <c r="ZE119" s="33"/>
      <c r="ZF119" s="33"/>
      <c r="ZG119" s="33"/>
      <c r="ZH119" s="33"/>
      <c r="ZI119" s="33"/>
      <c r="ZJ119" s="33"/>
      <c r="ZK119" s="33"/>
      <c r="ZL119" s="33"/>
      <c r="ZM119" s="33"/>
      <c r="ZN119" s="33"/>
      <c r="ZO119" s="33"/>
      <c r="ZP119" s="33"/>
      <c r="ZQ119" s="33"/>
      <c r="ZR119" s="33"/>
      <c r="ZS119" s="33"/>
      <c r="ZT119" s="33"/>
      <c r="ZU119" s="33"/>
      <c r="ZV119" s="33"/>
      <c r="ZW119" s="33"/>
      <c r="ZX119" s="33"/>
      <c r="ZY119" s="33"/>
      <c r="ZZ119" s="33"/>
      <c r="AAA119" s="33"/>
      <c r="AAB119" s="33"/>
      <c r="AAC119" s="33"/>
      <c r="AAD119" s="33"/>
      <c r="AAE119" s="33"/>
      <c r="AAF119" s="33"/>
      <c r="AAG119" s="33"/>
      <c r="AAH119" s="33"/>
      <c r="AAI119" s="33"/>
      <c r="AAJ119" s="33"/>
      <c r="AAK119" s="33"/>
      <c r="AAL119" s="33"/>
      <c r="AAM119" s="33"/>
      <c r="AAN119" s="33"/>
      <c r="AAO119" s="33"/>
      <c r="AAP119" s="33"/>
      <c r="AAQ119" s="33"/>
      <c r="AAR119" s="33"/>
      <c r="AAS119" s="33"/>
      <c r="AAT119" s="33"/>
      <c r="AAU119" s="33"/>
      <c r="AAV119" s="33"/>
      <c r="AAW119" s="33"/>
      <c r="AAX119" s="33"/>
      <c r="AAY119" s="33"/>
      <c r="AAZ119" s="33"/>
      <c r="ABA119" s="33"/>
      <c r="ABB119" s="33"/>
      <c r="ABC119" s="33"/>
      <c r="ABD119" s="33"/>
      <c r="ABE119" s="33"/>
      <c r="ABF119" s="33"/>
      <c r="ABG119" s="33"/>
      <c r="ABH119" s="33"/>
      <c r="ABI119" s="33"/>
      <c r="ABJ119" s="33"/>
      <c r="ABK119" s="33"/>
      <c r="ABL119" s="33"/>
      <c r="ABM119" s="33"/>
      <c r="ABN119" s="33"/>
      <c r="ABO119" s="33"/>
      <c r="ABP119" s="33"/>
      <c r="ABQ119" s="33"/>
      <c r="ABR119" s="33"/>
      <c r="ABS119" s="33"/>
      <c r="ABT119" s="33"/>
      <c r="ABU119" s="33"/>
      <c r="ABV119" s="33"/>
      <c r="ABW119" s="33"/>
      <c r="ABX119" s="33"/>
      <c r="ABY119" s="33"/>
      <c r="ABZ119" s="33"/>
      <c r="ACA119" s="33"/>
      <c r="ACB119" s="33"/>
      <c r="ACC119" s="33"/>
      <c r="ACD119" s="33"/>
      <c r="ACE119" s="33"/>
      <c r="ACF119" s="33"/>
      <c r="ACG119" s="33"/>
      <c r="ACH119" s="33"/>
      <c r="ACI119" s="33"/>
      <c r="ACJ119" s="33"/>
      <c r="ACK119" s="33"/>
      <c r="ACL119" s="33"/>
      <c r="ACM119" s="33"/>
      <c r="ACN119" s="33"/>
      <c r="ACO119" s="33"/>
      <c r="ACP119" s="33"/>
      <c r="ACQ119" s="33"/>
      <c r="ACR119" s="33"/>
      <c r="ACS119" s="33"/>
      <c r="ACT119" s="33"/>
      <c r="ACU119" s="33"/>
      <c r="ACV119" s="33"/>
      <c r="ACW119" s="33"/>
      <c r="ACX119" s="33"/>
      <c r="ACY119" s="33"/>
      <c r="ACZ119" s="33"/>
      <c r="ADA119" s="33"/>
      <c r="ADB119" s="33"/>
      <c r="ADC119" s="33"/>
      <c r="ADD119" s="33"/>
      <c r="ADE119" s="33"/>
      <c r="ADF119" s="33"/>
      <c r="ADG119" s="33"/>
      <c r="ADH119" s="33"/>
      <c r="ADI119" s="33"/>
      <c r="ADJ119" s="33"/>
      <c r="ADK119" s="33"/>
      <c r="ADL119" s="33"/>
      <c r="ADM119" s="33"/>
      <c r="ADN119" s="33"/>
      <c r="ADO119" s="33"/>
      <c r="ADP119" s="33"/>
      <c r="ADQ119" s="33"/>
      <c r="ADR119" s="33"/>
      <c r="ADS119" s="33"/>
      <c r="ADT119" s="33"/>
      <c r="ADU119" s="33"/>
      <c r="ADV119" s="33"/>
      <c r="ADW119" s="33"/>
      <c r="ADX119" s="33"/>
      <c r="ADY119" s="33"/>
      <c r="ADZ119" s="33"/>
      <c r="AEA119" s="33"/>
      <c r="AEB119" s="33"/>
      <c r="AEC119" s="33"/>
      <c r="AED119" s="33"/>
      <c r="AEE119" s="33"/>
      <c r="AEF119" s="33"/>
      <c r="AEG119" s="33"/>
      <c r="AEH119" s="33"/>
      <c r="AEI119" s="33"/>
      <c r="AEJ119" s="33"/>
      <c r="AEK119" s="33"/>
      <c r="AEL119" s="33"/>
      <c r="AEM119" s="33"/>
      <c r="AEN119" s="33"/>
      <c r="AEO119" s="33"/>
      <c r="AEP119" s="33"/>
      <c r="AEQ119" s="33"/>
      <c r="AER119" s="33"/>
      <c r="AES119" s="33"/>
      <c r="AET119" s="33"/>
      <c r="AEU119" s="33"/>
      <c r="AEV119" s="33"/>
      <c r="AEW119" s="33"/>
      <c r="AEX119" s="33"/>
      <c r="AEY119" s="33"/>
      <c r="AEZ119" s="33"/>
      <c r="AFA119" s="33"/>
      <c r="AFB119" s="33"/>
      <c r="AFC119" s="33"/>
      <c r="AFD119" s="33"/>
      <c r="AFE119" s="33"/>
      <c r="AFF119" s="33"/>
      <c r="AFG119" s="33"/>
      <c r="AFH119" s="33"/>
      <c r="AFI119" s="33"/>
      <c r="AFJ119" s="33"/>
      <c r="AFK119" s="33"/>
      <c r="AFL119" s="33"/>
      <c r="AFM119" s="33"/>
      <c r="AFN119" s="33"/>
      <c r="AFO119" s="33"/>
      <c r="AFP119" s="33"/>
      <c r="AFQ119" s="33"/>
      <c r="AFR119" s="33"/>
      <c r="AFS119" s="33"/>
      <c r="AFT119" s="33"/>
      <c r="AFU119" s="33"/>
      <c r="AFV119" s="33"/>
      <c r="AFW119" s="33"/>
      <c r="AFX119" s="33"/>
      <c r="AFY119" s="33"/>
      <c r="AFZ119" s="33"/>
      <c r="AGA119" s="33"/>
      <c r="AGB119" s="33"/>
      <c r="AGC119" s="33"/>
      <c r="AGD119" s="33"/>
      <c r="AGE119" s="33"/>
      <c r="AGF119" s="33"/>
      <c r="AGG119" s="33"/>
      <c r="AGH119" s="33"/>
      <c r="AGI119" s="33"/>
      <c r="AGJ119" s="33"/>
      <c r="AGK119" s="33"/>
      <c r="AGL119" s="33"/>
      <c r="AGM119" s="33"/>
      <c r="AGN119" s="33"/>
      <c r="AGO119" s="33"/>
      <c r="AGP119" s="33"/>
      <c r="AGQ119" s="33"/>
      <c r="AGR119" s="33"/>
      <c r="AGS119" s="33"/>
      <c r="AGT119" s="33"/>
      <c r="AGU119" s="33"/>
      <c r="AGV119" s="33"/>
      <c r="AGW119" s="33"/>
      <c r="AGX119" s="33"/>
      <c r="AGY119" s="33"/>
      <c r="AGZ119" s="33"/>
      <c r="AHA119" s="33"/>
      <c r="AHB119" s="33"/>
      <c r="AHC119" s="33"/>
      <c r="AHD119" s="33"/>
      <c r="AHE119" s="33"/>
      <c r="AHF119" s="33"/>
      <c r="AHG119" s="33"/>
      <c r="AHH119" s="33"/>
      <c r="AHI119" s="33"/>
      <c r="AHJ119" s="33"/>
      <c r="AHK119" s="33"/>
      <c r="AHL119" s="33"/>
      <c r="AHM119" s="33"/>
      <c r="AHN119" s="33"/>
      <c r="AHO119" s="33"/>
      <c r="AHP119" s="33"/>
      <c r="AHQ119" s="33"/>
      <c r="AHR119" s="33"/>
      <c r="AHS119" s="33"/>
      <c r="AHT119" s="33"/>
      <c r="AHU119" s="33"/>
      <c r="AHV119" s="33"/>
      <c r="AHW119" s="33"/>
      <c r="AHX119" s="33"/>
      <c r="AHY119" s="33"/>
      <c r="AHZ119" s="33"/>
      <c r="AIA119" s="33"/>
      <c r="AIB119" s="33"/>
      <c r="AIC119" s="33"/>
      <c r="AID119" s="33"/>
      <c r="AIE119" s="33"/>
      <c r="AIF119" s="33"/>
      <c r="AIG119" s="33"/>
      <c r="AIH119" s="33"/>
      <c r="AII119" s="33"/>
      <c r="AIJ119" s="33"/>
      <c r="AIK119" s="33"/>
      <c r="AIL119" s="33"/>
      <c r="AIM119" s="33"/>
      <c r="AIN119" s="33"/>
      <c r="AIO119" s="33"/>
      <c r="AIP119" s="33"/>
      <c r="AIQ119" s="33"/>
      <c r="AIR119" s="33"/>
      <c r="AIS119" s="33"/>
      <c r="AIT119" s="33"/>
      <c r="AIU119" s="33"/>
      <c r="AIV119" s="33"/>
      <c r="AIW119" s="33"/>
      <c r="AIX119" s="33"/>
      <c r="AIY119" s="33"/>
      <c r="AIZ119" s="33"/>
      <c r="AJA119" s="33"/>
      <c r="AJB119" s="33"/>
      <c r="AJC119" s="33"/>
      <c r="AJD119" s="33"/>
      <c r="AJE119" s="33"/>
      <c r="AJF119" s="33"/>
      <c r="AJG119" s="33"/>
      <c r="AJH119" s="33"/>
      <c r="AJI119" s="33"/>
      <c r="AJJ119" s="33"/>
      <c r="AJK119" s="33"/>
      <c r="AJL119" s="33"/>
      <c r="AJM119" s="33"/>
      <c r="AJN119" s="33"/>
      <c r="AJO119" s="33"/>
      <c r="AJP119" s="33"/>
      <c r="AJQ119" s="33"/>
      <c r="AJR119" s="33"/>
      <c r="AJS119" s="33"/>
      <c r="AJT119" s="33"/>
      <c r="AJU119" s="33"/>
      <c r="AJV119" s="33"/>
      <c r="AJW119" s="33"/>
      <c r="AJX119" s="33"/>
      <c r="AJY119" s="33"/>
      <c r="AJZ119" s="33"/>
      <c r="AKA119" s="33"/>
      <c r="AKB119" s="33"/>
      <c r="AKC119" s="33"/>
      <c r="AKD119" s="33"/>
      <c r="AKE119" s="33"/>
      <c r="AKF119" s="33"/>
      <c r="AKG119" s="33"/>
      <c r="AKH119" s="33"/>
      <c r="AKI119" s="33"/>
      <c r="AKJ119" s="33"/>
      <c r="AKK119" s="33"/>
      <c r="AKL119" s="33"/>
      <c r="AKM119" s="33"/>
      <c r="AKN119" s="33"/>
      <c r="AKO119" s="33"/>
      <c r="AKP119" s="33"/>
      <c r="AKQ119" s="33"/>
      <c r="AKR119" s="33"/>
      <c r="AKS119" s="33"/>
      <c r="AKT119" s="33"/>
      <c r="AKU119" s="33"/>
      <c r="AKV119" s="33"/>
      <c r="AKW119" s="33"/>
      <c r="AKX119" s="33"/>
      <c r="AKY119" s="33"/>
      <c r="AKZ119" s="33"/>
      <c r="ALA119" s="33"/>
      <c r="ALB119" s="33"/>
      <c r="ALC119" s="33"/>
      <c r="ALD119" s="33"/>
      <c r="ALE119" s="33"/>
      <c r="ALF119" s="33"/>
      <c r="ALG119" s="33"/>
      <c r="ALH119" s="33"/>
      <c r="ALI119" s="33"/>
      <c r="ALJ119" s="33"/>
      <c r="ALK119" s="33"/>
      <c r="ALL119" s="33"/>
      <c r="ALM119" s="33"/>
      <c r="ALN119" s="33"/>
      <c r="ALO119" s="33"/>
      <c r="ALP119" s="33"/>
      <c r="ALQ119" s="33"/>
      <c r="ALR119" s="33"/>
      <c r="ALS119" s="33"/>
      <c r="ALT119" s="33"/>
      <c r="ALU119" s="33"/>
      <c r="ALV119" s="33"/>
      <c r="ALW119" s="33"/>
      <c r="ALX119" s="33"/>
      <c r="ALY119" s="33"/>
      <c r="ALZ119" s="33"/>
      <c r="AMA119" s="33"/>
      <c r="AMB119" s="33"/>
      <c r="AMC119" s="33"/>
      <c r="AMD119" s="33"/>
      <c r="AME119" s="33"/>
      <c r="AMF119" s="33"/>
      <c r="AMG119" s="33"/>
      <c r="AMH119" s="33"/>
      <c r="AMI119" s="33"/>
      <c r="AMJ119" s="33"/>
      <c r="AMK119" s="33"/>
    </row>
    <row r="120" spans="1:1025" s="31" customFormat="1" ht="17.25" customHeight="1">
      <c r="A120" s="275" t="s">
        <v>124</v>
      </c>
      <c r="B120" s="275"/>
      <c r="C120" s="275"/>
      <c r="D120" s="275"/>
      <c r="E120" s="275" t="s">
        <v>125</v>
      </c>
      <c r="F120" s="275"/>
      <c r="G120" s="57">
        <f>ROUND(G119/30,2)</f>
        <v>170.78</v>
      </c>
      <c r="H120" s="36"/>
      <c r="I120" s="1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  <c r="CE120" s="33"/>
      <c r="CF120" s="33"/>
      <c r="CG120" s="33"/>
      <c r="CH120" s="33"/>
      <c r="CI120" s="33"/>
      <c r="CJ120" s="33"/>
      <c r="CK120" s="33"/>
      <c r="CL120" s="33"/>
      <c r="CM120" s="33"/>
      <c r="CN120" s="33"/>
      <c r="CO120" s="33"/>
      <c r="CP120" s="33"/>
      <c r="CQ120" s="33"/>
      <c r="CR120" s="33"/>
      <c r="CS120" s="33"/>
      <c r="CT120" s="33"/>
      <c r="CU120" s="33"/>
      <c r="CV120" s="33"/>
      <c r="CW120" s="33"/>
      <c r="CX120" s="33"/>
      <c r="CY120" s="33"/>
      <c r="CZ120" s="33"/>
      <c r="DA120" s="33"/>
      <c r="DB120" s="33"/>
      <c r="DC120" s="33"/>
      <c r="DD120" s="33"/>
      <c r="DE120" s="33"/>
      <c r="DF120" s="33"/>
      <c r="DG120" s="33"/>
      <c r="DH120" s="33"/>
      <c r="DI120" s="33"/>
      <c r="DJ120" s="33"/>
      <c r="DK120" s="33"/>
      <c r="DL120" s="33"/>
      <c r="DM120" s="33"/>
      <c r="DN120" s="33"/>
      <c r="DO120" s="33"/>
      <c r="DP120" s="33"/>
      <c r="DQ120" s="33"/>
      <c r="DR120" s="33"/>
      <c r="DS120" s="33"/>
      <c r="DT120" s="33"/>
      <c r="DU120" s="33"/>
      <c r="DV120" s="33"/>
      <c r="DW120" s="33"/>
      <c r="DX120" s="33"/>
      <c r="DY120" s="33"/>
      <c r="DZ120" s="33"/>
      <c r="EA120" s="33"/>
      <c r="EB120" s="33"/>
      <c r="EC120" s="33"/>
      <c r="ED120" s="33"/>
      <c r="EE120" s="33"/>
      <c r="EF120" s="33"/>
      <c r="EG120" s="33"/>
      <c r="EH120" s="33"/>
      <c r="EI120" s="33"/>
      <c r="EJ120" s="33"/>
      <c r="EK120" s="33"/>
      <c r="EL120" s="33"/>
      <c r="EM120" s="33"/>
      <c r="EN120" s="33"/>
      <c r="EO120" s="33"/>
      <c r="EP120" s="33"/>
      <c r="EQ120" s="33"/>
      <c r="ER120" s="33"/>
      <c r="ES120" s="33"/>
      <c r="ET120" s="33"/>
      <c r="EU120" s="33"/>
      <c r="EV120" s="33"/>
      <c r="EW120" s="33"/>
      <c r="EX120" s="33"/>
      <c r="EY120" s="33"/>
      <c r="EZ120" s="33"/>
      <c r="FA120" s="33"/>
      <c r="FB120" s="33"/>
      <c r="FC120" s="33"/>
      <c r="FD120" s="33"/>
      <c r="FE120" s="33"/>
      <c r="FF120" s="33"/>
      <c r="FG120" s="33"/>
      <c r="FH120" s="33"/>
      <c r="FI120" s="33"/>
      <c r="FJ120" s="33"/>
      <c r="FK120" s="33"/>
      <c r="FL120" s="33"/>
      <c r="FM120" s="33"/>
      <c r="FN120" s="33"/>
      <c r="FO120" s="33"/>
      <c r="FP120" s="33"/>
      <c r="FQ120" s="33"/>
      <c r="FR120" s="33"/>
      <c r="FS120" s="33"/>
      <c r="FT120" s="33"/>
      <c r="FU120" s="33"/>
      <c r="FV120" s="33"/>
      <c r="FW120" s="33"/>
      <c r="FX120" s="33"/>
      <c r="FY120" s="33"/>
      <c r="FZ120" s="33"/>
      <c r="GA120" s="33"/>
      <c r="GB120" s="33"/>
      <c r="GC120" s="33"/>
      <c r="GD120" s="33"/>
      <c r="GE120" s="33"/>
      <c r="GF120" s="33"/>
      <c r="GG120" s="33"/>
      <c r="GH120" s="33"/>
      <c r="GI120" s="33"/>
      <c r="GJ120" s="33"/>
      <c r="GK120" s="33"/>
      <c r="GL120" s="33"/>
      <c r="GM120" s="33"/>
      <c r="GN120" s="33"/>
      <c r="GO120" s="33"/>
      <c r="GP120" s="33"/>
      <c r="GQ120" s="33"/>
      <c r="GR120" s="33"/>
      <c r="GS120" s="33"/>
      <c r="GT120" s="33"/>
      <c r="GU120" s="33"/>
      <c r="GV120" s="33"/>
      <c r="GW120" s="33"/>
      <c r="GX120" s="33"/>
      <c r="GY120" s="33"/>
      <c r="GZ120" s="33"/>
      <c r="HA120" s="33"/>
      <c r="HB120" s="33"/>
      <c r="HC120" s="33"/>
      <c r="HD120" s="33"/>
      <c r="HE120" s="33"/>
      <c r="HF120" s="33"/>
      <c r="HG120" s="33"/>
      <c r="HH120" s="33"/>
      <c r="HI120" s="33"/>
      <c r="HJ120" s="33"/>
      <c r="HK120" s="33"/>
      <c r="HL120" s="33"/>
      <c r="HM120" s="33"/>
      <c r="HN120" s="33"/>
      <c r="HO120" s="33"/>
      <c r="HP120" s="33"/>
      <c r="HQ120" s="33"/>
      <c r="HR120" s="33"/>
      <c r="HS120" s="33"/>
      <c r="HT120" s="33"/>
      <c r="HU120" s="33"/>
      <c r="HV120" s="33"/>
      <c r="HW120" s="33"/>
      <c r="HX120" s="33"/>
      <c r="HY120" s="33"/>
      <c r="HZ120" s="33"/>
      <c r="IA120" s="33"/>
      <c r="IB120" s="33"/>
      <c r="IC120" s="33"/>
      <c r="ID120" s="33"/>
      <c r="IE120" s="33"/>
      <c r="IF120" s="33"/>
      <c r="IG120" s="33"/>
      <c r="IH120" s="33"/>
      <c r="II120" s="33"/>
      <c r="IJ120" s="33"/>
      <c r="IK120" s="33"/>
      <c r="IL120" s="33"/>
      <c r="IM120" s="33"/>
      <c r="IN120" s="33"/>
      <c r="IO120" s="33"/>
      <c r="IP120" s="33"/>
      <c r="IQ120" s="33"/>
      <c r="IR120" s="33"/>
      <c r="IS120" s="33"/>
      <c r="IT120" s="33"/>
      <c r="IU120" s="33"/>
      <c r="IV120" s="33"/>
      <c r="IW120" s="33"/>
      <c r="IX120" s="33"/>
      <c r="IY120" s="33"/>
      <c r="IZ120" s="33"/>
      <c r="JA120" s="33"/>
      <c r="JB120" s="33"/>
      <c r="JC120" s="33"/>
      <c r="JD120" s="33"/>
      <c r="JE120" s="33"/>
      <c r="JF120" s="33"/>
      <c r="JG120" s="33"/>
      <c r="JH120" s="33"/>
      <c r="JI120" s="33"/>
      <c r="JJ120" s="33"/>
      <c r="JK120" s="33"/>
      <c r="JL120" s="33"/>
      <c r="JM120" s="33"/>
      <c r="JN120" s="33"/>
      <c r="JO120" s="33"/>
      <c r="JP120" s="33"/>
      <c r="JQ120" s="33"/>
      <c r="JR120" s="33"/>
      <c r="JS120" s="33"/>
      <c r="JT120" s="33"/>
      <c r="JU120" s="33"/>
      <c r="JV120" s="33"/>
      <c r="JW120" s="33"/>
      <c r="JX120" s="33"/>
      <c r="JY120" s="33"/>
      <c r="JZ120" s="33"/>
      <c r="KA120" s="33"/>
      <c r="KB120" s="33"/>
      <c r="KC120" s="33"/>
      <c r="KD120" s="33"/>
      <c r="KE120" s="33"/>
      <c r="KF120" s="33"/>
      <c r="KG120" s="33"/>
      <c r="KH120" s="33"/>
      <c r="KI120" s="33"/>
      <c r="KJ120" s="33"/>
      <c r="KK120" s="33"/>
      <c r="KL120" s="33"/>
      <c r="KM120" s="33"/>
      <c r="KN120" s="33"/>
      <c r="KO120" s="33"/>
      <c r="KP120" s="33"/>
      <c r="KQ120" s="33"/>
      <c r="KR120" s="33"/>
      <c r="KS120" s="33"/>
      <c r="KT120" s="33"/>
      <c r="KU120" s="33"/>
      <c r="KV120" s="33"/>
      <c r="KW120" s="33"/>
      <c r="KX120" s="33"/>
      <c r="KY120" s="33"/>
      <c r="KZ120" s="33"/>
      <c r="LA120" s="33"/>
      <c r="LB120" s="33"/>
      <c r="LC120" s="33"/>
      <c r="LD120" s="33"/>
      <c r="LE120" s="33"/>
      <c r="LF120" s="33"/>
      <c r="LG120" s="33"/>
      <c r="LH120" s="33"/>
      <c r="LI120" s="33"/>
      <c r="LJ120" s="33"/>
      <c r="LK120" s="33"/>
      <c r="LL120" s="33"/>
      <c r="LM120" s="33"/>
      <c r="LN120" s="33"/>
      <c r="LO120" s="33"/>
      <c r="LP120" s="33"/>
      <c r="LQ120" s="33"/>
      <c r="LR120" s="33"/>
      <c r="LS120" s="33"/>
      <c r="LT120" s="33"/>
      <c r="LU120" s="33"/>
      <c r="LV120" s="33"/>
      <c r="LW120" s="33"/>
      <c r="LX120" s="33"/>
      <c r="LY120" s="33"/>
      <c r="LZ120" s="33"/>
      <c r="MA120" s="33"/>
      <c r="MB120" s="33"/>
      <c r="MC120" s="33"/>
      <c r="MD120" s="33"/>
      <c r="ME120" s="33"/>
      <c r="MF120" s="33"/>
      <c r="MG120" s="33"/>
      <c r="MH120" s="33"/>
      <c r="MI120" s="33"/>
      <c r="MJ120" s="33"/>
      <c r="MK120" s="33"/>
      <c r="ML120" s="33"/>
      <c r="MM120" s="33"/>
      <c r="MN120" s="33"/>
      <c r="MO120" s="33"/>
      <c r="MP120" s="33"/>
      <c r="MQ120" s="33"/>
      <c r="MR120" s="33"/>
      <c r="MS120" s="33"/>
      <c r="MT120" s="33"/>
      <c r="MU120" s="33"/>
      <c r="MV120" s="33"/>
      <c r="MW120" s="33"/>
      <c r="MX120" s="33"/>
      <c r="MY120" s="33"/>
      <c r="MZ120" s="33"/>
      <c r="NA120" s="33"/>
      <c r="NB120" s="33"/>
      <c r="NC120" s="33"/>
      <c r="ND120" s="33"/>
      <c r="NE120" s="33"/>
      <c r="NF120" s="33"/>
      <c r="NG120" s="33"/>
      <c r="NH120" s="33"/>
      <c r="NI120" s="33"/>
      <c r="NJ120" s="33"/>
      <c r="NK120" s="33"/>
      <c r="NL120" s="33"/>
      <c r="NM120" s="33"/>
      <c r="NN120" s="33"/>
      <c r="NO120" s="33"/>
      <c r="NP120" s="33"/>
      <c r="NQ120" s="33"/>
      <c r="NR120" s="33"/>
      <c r="NS120" s="33"/>
      <c r="NT120" s="33"/>
      <c r="NU120" s="33"/>
      <c r="NV120" s="33"/>
      <c r="NW120" s="33"/>
      <c r="NX120" s="33"/>
      <c r="NY120" s="33"/>
      <c r="NZ120" s="33"/>
      <c r="OA120" s="33"/>
      <c r="OB120" s="33"/>
      <c r="OC120" s="33"/>
      <c r="OD120" s="33"/>
      <c r="OE120" s="33"/>
      <c r="OF120" s="33"/>
      <c r="OG120" s="33"/>
      <c r="OH120" s="33"/>
      <c r="OI120" s="33"/>
      <c r="OJ120" s="33"/>
      <c r="OK120" s="33"/>
      <c r="OL120" s="33"/>
      <c r="OM120" s="33"/>
      <c r="ON120" s="33"/>
      <c r="OO120" s="33"/>
      <c r="OP120" s="33"/>
      <c r="OQ120" s="33"/>
      <c r="OR120" s="33"/>
      <c r="OS120" s="33"/>
      <c r="OT120" s="33"/>
      <c r="OU120" s="33"/>
      <c r="OV120" s="33"/>
      <c r="OW120" s="33"/>
      <c r="OX120" s="33"/>
      <c r="OY120" s="33"/>
      <c r="OZ120" s="33"/>
      <c r="PA120" s="33"/>
      <c r="PB120" s="33"/>
      <c r="PC120" s="33"/>
      <c r="PD120" s="33"/>
      <c r="PE120" s="33"/>
      <c r="PF120" s="33"/>
      <c r="PG120" s="33"/>
      <c r="PH120" s="33"/>
      <c r="PI120" s="33"/>
      <c r="PJ120" s="33"/>
      <c r="PK120" s="33"/>
      <c r="PL120" s="33"/>
      <c r="PM120" s="33"/>
      <c r="PN120" s="33"/>
      <c r="PO120" s="33"/>
      <c r="PP120" s="33"/>
      <c r="PQ120" s="33"/>
      <c r="PR120" s="33"/>
      <c r="PS120" s="33"/>
      <c r="PT120" s="33"/>
      <c r="PU120" s="33"/>
      <c r="PV120" s="33"/>
      <c r="PW120" s="33"/>
      <c r="PX120" s="33"/>
      <c r="PY120" s="33"/>
      <c r="PZ120" s="33"/>
      <c r="QA120" s="33"/>
      <c r="QB120" s="33"/>
      <c r="QC120" s="33"/>
      <c r="QD120" s="33"/>
      <c r="QE120" s="33"/>
      <c r="QF120" s="33"/>
      <c r="QG120" s="33"/>
      <c r="QH120" s="33"/>
      <c r="QI120" s="33"/>
      <c r="QJ120" s="33"/>
      <c r="QK120" s="33"/>
      <c r="QL120" s="33"/>
      <c r="QM120" s="33"/>
      <c r="QN120" s="33"/>
      <c r="QO120" s="33"/>
      <c r="QP120" s="33"/>
      <c r="QQ120" s="33"/>
      <c r="QR120" s="33"/>
      <c r="QS120" s="33"/>
      <c r="QT120" s="33"/>
      <c r="QU120" s="33"/>
      <c r="QV120" s="33"/>
      <c r="QW120" s="33"/>
      <c r="QX120" s="33"/>
      <c r="QY120" s="33"/>
      <c r="QZ120" s="33"/>
      <c r="RA120" s="33"/>
      <c r="RB120" s="33"/>
      <c r="RC120" s="33"/>
      <c r="RD120" s="33"/>
      <c r="RE120" s="33"/>
      <c r="RF120" s="33"/>
      <c r="RG120" s="33"/>
      <c r="RH120" s="33"/>
      <c r="RI120" s="33"/>
      <c r="RJ120" s="33"/>
      <c r="RK120" s="33"/>
      <c r="RL120" s="33"/>
      <c r="RM120" s="33"/>
      <c r="RN120" s="33"/>
      <c r="RO120" s="33"/>
      <c r="RP120" s="33"/>
      <c r="RQ120" s="33"/>
      <c r="RR120" s="33"/>
      <c r="RS120" s="33"/>
      <c r="RT120" s="33"/>
      <c r="RU120" s="33"/>
      <c r="RV120" s="33"/>
      <c r="RW120" s="33"/>
      <c r="RX120" s="33"/>
      <c r="RY120" s="33"/>
      <c r="RZ120" s="33"/>
      <c r="SA120" s="33"/>
      <c r="SB120" s="33"/>
      <c r="SC120" s="33"/>
      <c r="SD120" s="33"/>
      <c r="SE120" s="33"/>
      <c r="SF120" s="33"/>
      <c r="SG120" s="33"/>
      <c r="SH120" s="33"/>
      <c r="SI120" s="33"/>
      <c r="SJ120" s="33"/>
      <c r="SK120" s="33"/>
      <c r="SL120" s="33"/>
      <c r="SM120" s="33"/>
      <c r="SN120" s="33"/>
      <c r="SO120" s="33"/>
      <c r="SP120" s="33"/>
      <c r="SQ120" s="33"/>
      <c r="SR120" s="33"/>
      <c r="SS120" s="33"/>
      <c r="ST120" s="33"/>
      <c r="SU120" s="33"/>
      <c r="SV120" s="33"/>
      <c r="SW120" s="33"/>
      <c r="SX120" s="33"/>
      <c r="SY120" s="33"/>
      <c r="SZ120" s="33"/>
      <c r="TA120" s="33"/>
      <c r="TB120" s="33"/>
      <c r="TC120" s="33"/>
      <c r="TD120" s="33"/>
      <c r="TE120" s="33"/>
      <c r="TF120" s="33"/>
      <c r="TG120" s="33"/>
      <c r="TH120" s="33"/>
      <c r="TI120" s="33"/>
      <c r="TJ120" s="33"/>
      <c r="TK120" s="33"/>
      <c r="TL120" s="33"/>
      <c r="TM120" s="33"/>
      <c r="TN120" s="33"/>
      <c r="TO120" s="33"/>
      <c r="TP120" s="33"/>
      <c r="TQ120" s="33"/>
      <c r="TR120" s="33"/>
      <c r="TS120" s="33"/>
      <c r="TT120" s="33"/>
      <c r="TU120" s="33"/>
      <c r="TV120" s="33"/>
      <c r="TW120" s="33"/>
      <c r="TX120" s="33"/>
      <c r="TY120" s="33"/>
      <c r="TZ120" s="33"/>
      <c r="UA120" s="33"/>
      <c r="UB120" s="33"/>
      <c r="UC120" s="33"/>
      <c r="UD120" s="33"/>
      <c r="UE120" s="33"/>
      <c r="UF120" s="33"/>
      <c r="UG120" s="33"/>
      <c r="UH120" s="33"/>
      <c r="UI120" s="33"/>
      <c r="UJ120" s="33"/>
      <c r="UK120" s="33"/>
      <c r="UL120" s="33"/>
      <c r="UM120" s="33"/>
      <c r="UN120" s="33"/>
      <c r="UO120" s="33"/>
      <c r="UP120" s="33"/>
      <c r="UQ120" s="33"/>
      <c r="UR120" s="33"/>
      <c r="US120" s="33"/>
      <c r="UT120" s="33"/>
      <c r="UU120" s="33"/>
      <c r="UV120" s="33"/>
      <c r="UW120" s="33"/>
      <c r="UX120" s="33"/>
      <c r="UY120" s="33"/>
      <c r="UZ120" s="33"/>
      <c r="VA120" s="33"/>
      <c r="VB120" s="33"/>
      <c r="VC120" s="33"/>
      <c r="VD120" s="33"/>
      <c r="VE120" s="33"/>
      <c r="VF120" s="33"/>
      <c r="VG120" s="33"/>
      <c r="VH120" s="33"/>
      <c r="VI120" s="33"/>
      <c r="VJ120" s="33"/>
      <c r="VK120" s="33"/>
      <c r="VL120" s="33"/>
      <c r="VM120" s="33"/>
      <c r="VN120" s="33"/>
      <c r="VO120" s="33"/>
      <c r="VP120" s="33"/>
      <c r="VQ120" s="33"/>
      <c r="VR120" s="33"/>
      <c r="VS120" s="33"/>
      <c r="VT120" s="33"/>
      <c r="VU120" s="33"/>
      <c r="VV120" s="33"/>
      <c r="VW120" s="33"/>
      <c r="VX120" s="33"/>
      <c r="VY120" s="33"/>
      <c r="VZ120" s="33"/>
      <c r="WA120" s="33"/>
      <c r="WB120" s="33"/>
      <c r="WC120" s="33"/>
      <c r="WD120" s="33"/>
      <c r="WE120" s="33"/>
      <c r="WF120" s="33"/>
      <c r="WG120" s="33"/>
      <c r="WH120" s="33"/>
      <c r="WI120" s="33"/>
      <c r="WJ120" s="33"/>
      <c r="WK120" s="33"/>
      <c r="WL120" s="33"/>
      <c r="WM120" s="33"/>
      <c r="WN120" s="33"/>
      <c r="WO120" s="33"/>
      <c r="WP120" s="33"/>
      <c r="WQ120" s="33"/>
      <c r="WR120" s="33"/>
      <c r="WS120" s="33"/>
      <c r="WT120" s="33"/>
      <c r="WU120" s="33"/>
      <c r="WV120" s="33"/>
      <c r="WW120" s="33"/>
      <c r="WX120" s="33"/>
      <c r="WY120" s="33"/>
      <c r="WZ120" s="33"/>
      <c r="XA120" s="33"/>
      <c r="XB120" s="33"/>
      <c r="XC120" s="33"/>
      <c r="XD120" s="33"/>
      <c r="XE120" s="33"/>
      <c r="XF120" s="33"/>
      <c r="XG120" s="33"/>
      <c r="XH120" s="33"/>
      <c r="XI120" s="33"/>
      <c r="XJ120" s="33"/>
      <c r="XK120" s="33"/>
      <c r="XL120" s="33"/>
      <c r="XM120" s="33"/>
      <c r="XN120" s="33"/>
      <c r="XO120" s="33"/>
      <c r="XP120" s="33"/>
      <c r="XQ120" s="33"/>
      <c r="XR120" s="33"/>
      <c r="XS120" s="33"/>
      <c r="XT120" s="33"/>
      <c r="XU120" s="33"/>
      <c r="XV120" s="33"/>
      <c r="XW120" s="33"/>
      <c r="XX120" s="33"/>
      <c r="XY120" s="33"/>
      <c r="XZ120" s="33"/>
      <c r="YA120" s="33"/>
      <c r="YB120" s="33"/>
      <c r="YC120" s="33"/>
      <c r="YD120" s="33"/>
      <c r="YE120" s="33"/>
      <c r="YF120" s="33"/>
      <c r="YG120" s="33"/>
      <c r="YH120" s="33"/>
      <c r="YI120" s="33"/>
      <c r="YJ120" s="33"/>
      <c r="YK120" s="33"/>
      <c r="YL120" s="33"/>
      <c r="YM120" s="33"/>
      <c r="YN120" s="33"/>
      <c r="YO120" s="33"/>
      <c r="YP120" s="33"/>
      <c r="YQ120" s="33"/>
      <c r="YR120" s="33"/>
      <c r="YS120" s="33"/>
      <c r="YT120" s="33"/>
      <c r="YU120" s="33"/>
      <c r="YV120" s="33"/>
      <c r="YW120" s="33"/>
      <c r="YX120" s="33"/>
      <c r="YY120" s="33"/>
      <c r="YZ120" s="33"/>
      <c r="ZA120" s="33"/>
      <c r="ZB120" s="33"/>
      <c r="ZC120" s="33"/>
      <c r="ZD120" s="33"/>
      <c r="ZE120" s="33"/>
      <c r="ZF120" s="33"/>
      <c r="ZG120" s="33"/>
      <c r="ZH120" s="33"/>
      <c r="ZI120" s="33"/>
      <c r="ZJ120" s="33"/>
      <c r="ZK120" s="33"/>
      <c r="ZL120" s="33"/>
      <c r="ZM120" s="33"/>
      <c r="ZN120" s="33"/>
      <c r="ZO120" s="33"/>
      <c r="ZP120" s="33"/>
      <c r="ZQ120" s="33"/>
      <c r="ZR120" s="33"/>
      <c r="ZS120" s="33"/>
      <c r="ZT120" s="33"/>
      <c r="ZU120" s="33"/>
      <c r="ZV120" s="33"/>
      <c r="ZW120" s="33"/>
      <c r="ZX120" s="33"/>
      <c r="ZY120" s="33"/>
      <c r="ZZ120" s="33"/>
      <c r="AAA120" s="33"/>
      <c r="AAB120" s="33"/>
      <c r="AAC120" s="33"/>
      <c r="AAD120" s="33"/>
      <c r="AAE120" s="33"/>
      <c r="AAF120" s="33"/>
      <c r="AAG120" s="33"/>
      <c r="AAH120" s="33"/>
      <c r="AAI120" s="33"/>
      <c r="AAJ120" s="33"/>
      <c r="AAK120" s="33"/>
      <c r="AAL120" s="33"/>
      <c r="AAM120" s="33"/>
      <c r="AAN120" s="33"/>
      <c r="AAO120" s="33"/>
      <c r="AAP120" s="33"/>
      <c r="AAQ120" s="33"/>
      <c r="AAR120" s="33"/>
      <c r="AAS120" s="33"/>
      <c r="AAT120" s="33"/>
      <c r="AAU120" s="33"/>
      <c r="AAV120" s="33"/>
      <c r="AAW120" s="33"/>
      <c r="AAX120" s="33"/>
      <c r="AAY120" s="33"/>
      <c r="AAZ120" s="33"/>
      <c r="ABA120" s="33"/>
      <c r="ABB120" s="33"/>
      <c r="ABC120" s="33"/>
      <c r="ABD120" s="33"/>
      <c r="ABE120" s="33"/>
      <c r="ABF120" s="33"/>
      <c r="ABG120" s="33"/>
      <c r="ABH120" s="33"/>
      <c r="ABI120" s="33"/>
      <c r="ABJ120" s="33"/>
      <c r="ABK120" s="33"/>
      <c r="ABL120" s="33"/>
      <c r="ABM120" s="33"/>
      <c r="ABN120" s="33"/>
      <c r="ABO120" s="33"/>
      <c r="ABP120" s="33"/>
      <c r="ABQ120" s="33"/>
      <c r="ABR120" s="33"/>
      <c r="ABS120" s="33"/>
      <c r="ABT120" s="33"/>
      <c r="ABU120" s="33"/>
      <c r="ABV120" s="33"/>
      <c r="ABW120" s="33"/>
      <c r="ABX120" s="33"/>
      <c r="ABY120" s="33"/>
      <c r="ABZ120" s="33"/>
      <c r="ACA120" s="33"/>
      <c r="ACB120" s="33"/>
      <c r="ACC120" s="33"/>
      <c r="ACD120" s="33"/>
      <c r="ACE120" s="33"/>
      <c r="ACF120" s="33"/>
      <c r="ACG120" s="33"/>
      <c r="ACH120" s="33"/>
      <c r="ACI120" s="33"/>
      <c r="ACJ120" s="33"/>
      <c r="ACK120" s="33"/>
      <c r="ACL120" s="33"/>
      <c r="ACM120" s="33"/>
      <c r="ACN120" s="33"/>
      <c r="ACO120" s="33"/>
      <c r="ACP120" s="33"/>
      <c r="ACQ120" s="33"/>
      <c r="ACR120" s="33"/>
      <c r="ACS120" s="33"/>
      <c r="ACT120" s="33"/>
      <c r="ACU120" s="33"/>
      <c r="ACV120" s="33"/>
      <c r="ACW120" s="33"/>
      <c r="ACX120" s="33"/>
      <c r="ACY120" s="33"/>
      <c r="ACZ120" s="33"/>
      <c r="ADA120" s="33"/>
      <c r="ADB120" s="33"/>
      <c r="ADC120" s="33"/>
      <c r="ADD120" s="33"/>
      <c r="ADE120" s="33"/>
      <c r="ADF120" s="33"/>
      <c r="ADG120" s="33"/>
      <c r="ADH120" s="33"/>
      <c r="ADI120" s="33"/>
      <c r="ADJ120" s="33"/>
      <c r="ADK120" s="33"/>
      <c r="ADL120" s="33"/>
      <c r="ADM120" s="33"/>
      <c r="ADN120" s="33"/>
      <c r="ADO120" s="33"/>
      <c r="ADP120" s="33"/>
      <c r="ADQ120" s="33"/>
      <c r="ADR120" s="33"/>
      <c r="ADS120" s="33"/>
      <c r="ADT120" s="33"/>
      <c r="ADU120" s="33"/>
      <c r="ADV120" s="33"/>
      <c r="ADW120" s="33"/>
      <c r="ADX120" s="33"/>
      <c r="ADY120" s="33"/>
      <c r="ADZ120" s="33"/>
      <c r="AEA120" s="33"/>
      <c r="AEB120" s="33"/>
      <c r="AEC120" s="33"/>
      <c r="AED120" s="33"/>
      <c r="AEE120" s="33"/>
      <c r="AEF120" s="33"/>
      <c r="AEG120" s="33"/>
      <c r="AEH120" s="33"/>
      <c r="AEI120" s="33"/>
      <c r="AEJ120" s="33"/>
      <c r="AEK120" s="33"/>
      <c r="AEL120" s="33"/>
      <c r="AEM120" s="33"/>
      <c r="AEN120" s="33"/>
      <c r="AEO120" s="33"/>
      <c r="AEP120" s="33"/>
      <c r="AEQ120" s="33"/>
      <c r="AER120" s="33"/>
      <c r="AES120" s="33"/>
      <c r="AET120" s="33"/>
      <c r="AEU120" s="33"/>
      <c r="AEV120" s="33"/>
      <c r="AEW120" s="33"/>
      <c r="AEX120" s="33"/>
      <c r="AEY120" s="33"/>
      <c r="AEZ120" s="33"/>
      <c r="AFA120" s="33"/>
      <c r="AFB120" s="33"/>
      <c r="AFC120" s="33"/>
      <c r="AFD120" s="33"/>
      <c r="AFE120" s="33"/>
      <c r="AFF120" s="33"/>
      <c r="AFG120" s="33"/>
      <c r="AFH120" s="33"/>
      <c r="AFI120" s="33"/>
      <c r="AFJ120" s="33"/>
      <c r="AFK120" s="33"/>
      <c r="AFL120" s="33"/>
      <c r="AFM120" s="33"/>
      <c r="AFN120" s="33"/>
      <c r="AFO120" s="33"/>
      <c r="AFP120" s="33"/>
      <c r="AFQ120" s="33"/>
      <c r="AFR120" s="33"/>
      <c r="AFS120" s="33"/>
      <c r="AFT120" s="33"/>
      <c r="AFU120" s="33"/>
      <c r="AFV120" s="33"/>
      <c r="AFW120" s="33"/>
      <c r="AFX120" s="33"/>
      <c r="AFY120" s="33"/>
      <c r="AFZ120" s="33"/>
      <c r="AGA120" s="33"/>
      <c r="AGB120" s="33"/>
      <c r="AGC120" s="33"/>
      <c r="AGD120" s="33"/>
      <c r="AGE120" s="33"/>
      <c r="AGF120" s="33"/>
      <c r="AGG120" s="33"/>
      <c r="AGH120" s="33"/>
      <c r="AGI120" s="33"/>
      <c r="AGJ120" s="33"/>
      <c r="AGK120" s="33"/>
      <c r="AGL120" s="33"/>
      <c r="AGM120" s="33"/>
      <c r="AGN120" s="33"/>
      <c r="AGO120" s="33"/>
      <c r="AGP120" s="33"/>
      <c r="AGQ120" s="33"/>
      <c r="AGR120" s="33"/>
      <c r="AGS120" s="33"/>
      <c r="AGT120" s="33"/>
      <c r="AGU120" s="33"/>
      <c r="AGV120" s="33"/>
      <c r="AGW120" s="33"/>
      <c r="AGX120" s="33"/>
      <c r="AGY120" s="33"/>
      <c r="AGZ120" s="33"/>
      <c r="AHA120" s="33"/>
      <c r="AHB120" s="33"/>
      <c r="AHC120" s="33"/>
      <c r="AHD120" s="33"/>
      <c r="AHE120" s="33"/>
      <c r="AHF120" s="33"/>
      <c r="AHG120" s="33"/>
      <c r="AHH120" s="33"/>
      <c r="AHI120" s="33"/>
      <c r="AHJ120" s="33"/>
      <c r="AHK120" s="33"/>
      <c r="AHL120" s="33"/>
      <c r="AHM120" s="33"/>
      <c r="AHN120" s="33"/>
      <c r="AHO120" s="33"/>
      <c r="AHP120" s="33"/>
      <c r="AHQ120" s="33"/>
      <c r="AHR120" s="33"/>
      <c r="AHS120" s="33"/>
      <c r="AHT120" s="33"/>
      <c r="AHU120" s="33"/>
      <c r="AHV120" s="33"/>
      <c r="AHW120" s="33"/>
      <c r="AHX120" s="33"/>
      <c r="AHY120" s="33"/>
      <c r="AHZ120" s="33"/>
      <c r="AIA120" s="33"/>
      <c r="AIB120" s="33"/>
      <c r="AIC120" s="33"/>
      <c r="AID120" s="33"/>
      <c r="AIE120" s="33"/>
      <c r="AIF120" s="33"/>
      <c r="AIG120" s="33"/>
      <c r="AIH120" s="33"/>
      <c r="AII120" s="33"/>
      <c r="AIJ120" s="33"/>
      <c r="AIK120" s="33"/>
      <c r="AIL120" s="33"/>
      <c r="AIM120" s="33"/>
      <c r="AIN120" s="33"/>
      <c r="AIO120" s="33"/>
      <c r="AIP120" s="33"/>
      <c r="AIQ120" s="33"/>
      <c r="AIR120" s="33"/>
      <c r="AIS120" s="33"/>
      <c r="AIT120" s="33"/>
      <c r="AIU120" s="33"/>
      <c r="AIV120" s="33"/>
      <c r="AIW120" s="33"/>
      <c r="AIX120" s="33"/>
      <c r="AIY120" s="33"/>
      <c r="AIZ120" s="33"/>
      <c r="AJA120" s="33"/>
      <c r="AJB120" s="33"/>
      <c r="AJC120" s="33"/>
      <c r="AJD120" s="33"/>
      <c r="AJE120" s="33"/>
      <c r="AJF120" s="33"/>
      <c r="AJG120" s="33"/>
      <c r="AJH120" s="33"/>
      <c r="AJI120" s="33"/>
      <c r="AJJ120" s="33"/>
      <c r="AJK120" s="33"/>
      <c r="AJL120" s="33"/>
      <c r="AJM120" s="33"/>
      <c r="AJN120" s="33"/>
      <c r="AJO120" s="33"/>
      <c r="AJP120" s="33"/>
      <c r="AJQ120" s="33"/>
      <c r="AJR120" s="33"/>
      <c r="AJS120" s="33"/>
      <c r="AJT120" s="33"/>
      <c r="AJU120" s="33"/>
      <c r="AJV120" s="33"/>
      <c r="AJW120" s="33"/>
      <c r="AJX120" s="33"/>
      <c r="AJY120" s="33"/>
      <c r="AJZ120" s="33"/>
      <c r="AKA120" s="33"/>
      <c r="AKB120" s="33"/>
      <c r="AKC120" s="33"/>
      <c r="AKD120" s="33"/>
      <c r="AKE120" s="33"/>
      <c r="AKF120" s="33"/>
      <c r="AKG120" s="33"/>
      <c r="AKH120" s="33"/>
      <c r="AKI120" s="33"/>
      <c r="AKJ120" s="33"/>
      <c r="AKK120" s="33"/>
      <c r="AKL120" s="33"/>
      <c r="AKM120" s="33"/>
      <c r="AKN120" s="33"/>
      <c r="AKO120" s="33"/>
      <c r="AKP120" s="33"/>
      <c r="AKQ120" s="33"/>
      <c r="AKR120" s="33"/>
      <c r="AKS120" s="33"/>
      <c r="AKT120" s="33"/>
      <c r="AKU120" s="33"/>
      <c r="AKV120" s="33"/>
      <c r="AKW120" s="33"/>
      <c r="AKX120" s="33"/>
      <c r="AKY120" s="33"/>
      <c r="AKZ120" s="33"/>
      <c r="ALA120" s="33"/>
      <c r="ALB120" s="33"/>
      <c r="ALC120" s="33"/>
      <c r="ALD120" s="33"/>
      <c r="ALE120" s="33"/>
      <c r="ALF120" s="33"/>
      <c r="ALG120" s="33"/>
      <c r="ALH120" s="33"/>
      <c r="ALI120" s="33"/>
      <c r="ALJ120" s="33"/>
      <c r="ALK120" s="33"/>
      <c r="ALL120" s="33"/>
      <c r="ALM120" s="33"/>
      <c r="ALN120" s="33"/>
      <c r="ALO120" s="33"/>
      <c r="ALP120" s="33"/>
      <c r="ALQ120" s="33"/>
      <c r="ALR120" s="33"/>
      <c r="ALS120" s="33"/>
      <c r="ALT120" s="33"/>
      <c r="ALU120" s="33"/>
      <c r="ALV120" s="33"/>
      <c r="ALW120" s="33"/>
      <c r="ALX120" s="33"/>
      <c r="ALY120" s="33"/>
      <c r="ALZ120" s="33"/>
      <c r="AMA120" s="33"/>
      <c r="AMB120" s="33"/>
      <c r="AMC120" s="33"/>
      <c r="AMD120" s="33"/>
      <c r="AME120" s="33"/>
      <c r="AMF120" s="33"/>
      <c r="AMG120" s="33"/>
      <c r="AMH120" s="33"/>
      <c r="AMI120" s="33"/>
      <c r="AMJ120" s="33"/>
      <c r="AMK120" s="33"/>
    </row>
    <row r="121" spans="1:1025" s="31" customFormat="1" ht="17.25" customHeight="1">
      <c r="A121" s="228"/>
      <c r="B121" s="228"/>
      <c r="C121" s="228"/>
      <c r="D121" s="228"/>
      <c r="E121" s="228"/>
      <c r="F121" s="228"/>
      <c r="G121" s="228"/>
      <c r="H121" s="36"/>
      <c r="I121" s="1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33"/>
      <c r="EC121" s="33"/>
      <c r="ED121" s="33"/>
      <c r="EE121" s="33"/>
      <c r="EF121" s="33"/>
      <c r="EG121" s="33"/>
      <c r="EH121" s="33"/>
      <c r="EI121" s="33"/>
      <c r="EJ121" s="33"/>
      <c r="EK121" s="33"/>
      <c r="EL121" s="33"/>
      <c r="EM121" s="33"/>
      <c r="EN121" s="33"/>
      <c r="EO121" s="33"/>
      <c r="EP121" s="33"/>
      <c r="EQ121" s="33"/>
      <c r="ER121" s="33"/>
      <c r="ES121" s="33"/>
      <c r="ET121" s="33"/>
      <c r="EU121" s="33"/>
      <c r="EV121" s="33"/>
      <c r="EW121" s="33"/>
      <c r="EX121" s="33"/>
      <c r="EY121" s="33"/>
      <c r="EZ121" s="33"/>
      <c r="FA121" s="33"/>
      <c r="FB121" s="33"/>
      <c r="FC121" s="33"/>
      <c r="FD121" s="33"/>
      <c r="FE121" s="33"/>
      <c r="FF121" s="33"/>
      <c r="FG121" s="33"/>
      <c r="FH121" s="33"/>
      <c r="FI121" s="33"/>
      <c r="FJ121" s="33"/>
      <c r="FK121" s="33"/>
      <c r="FL121" s="33"/>
      <c r="FM121" s="33"/>
      <c r="FN121" s="33"/>
      <c r="FO121" s="33"/>
      <c r="FP121" s="33"/>
      <c r="FQ121" s="33"/>
      <c r="FR121" s="33"/>
      <c r="FS121" s="33"/>
      <c r="FT121" s="33"/>
      <c r="FU121" s="33"/>
      <c r="FV121" s="33"/>
      <c r="FW121" s="33"/>
      <c r="FX121" s="33"/>
      <c r="FY121" s="33"/>
      <c r="FZ121" s="33"/>
      <c r="GA121" s="33"/>
      <c r="GB121" s="33"/>
      <c r="GC121" s="33"/>
      <c r="GD121" s="33"/>
      <c r="GE121" s="33"/>
      <c r="GF121" s="33"/>
      <c r="GG121" s="33"/>
      <c r="GH121" s="33"/>
      <c r="GI121" s="33"/>
      <c r="GJ121" s="33"/>
      <c r="GK121" s="33"/>
      <c r="GL121" s="33"/>
      <c r="GM121" s="33"/>
      <c r="GN121" s="33"/>
      <c r="GO121" s="33"/>
      <c r="GP121" s="33"/>
      <c r="GQ121" s="33"/>
      <c r="GR121" s="33"/>
      <c r="GS121" s="33"/>
      <c r="GT121" s="33"/>
      <c r="GU121" s="33"/>
      <c r="GV121" s="33"/>
      <c r="GW121" s="33"/>
      <c r="GX121" s="33"/>
      <c r="GY121" s="33"/>
      <c r="GZ121" s="33"/>
      <c r="HA121" s="33"/>
      <c r="HB121" s="33"/>
      <c r="HC121" s="33"/>
      <c r="HD121" s="33"/>
      <c r="HE121" s="33"/>
      <c r="HF121" s="33"/>
      <c r="HG121" s="33"/>
      <c r="HH121" s="33"/>
      <c r="HI121" s="33"/>
      <c r="HJ121" s="33"/>
      <c r="HK121" s="33"/>
      <c r="HL121" s="33"/>
      <c r="HM121" s="33"/>
      <c r="HN121" s="33"/>
      <c r="HO121" s="33"/>
      <c r="HP121" s="33"/>
      <c r="HQ121" s="33"/>
      <c r="HR121" s="33"/>
      <c r="HS121" s="33"/>
      <c r="HT121" s="33"/>
      <c r="HU121" s="33"/>
      <c r="HV121" s="33"/>
      <c r="HW121" s="33"/>
      <c r="HX121" s="33"/>
      <c r="HY121" s="33"/>
      <c r="HZ121" s="33"/>
      <c r="IA121" s="33"/>
      <c r="IB121" s="33"/>
      <c r="IC121" s="33"/>
      <c r="ID121" s="33"/>
      <c r="IE121" s="33"/>
      <c r="IF121" s="33"/>
      <c r="IG121" s="33"/>
      <c r="IH121" s="33"/>
      <c r="II121" s="33"/>
      <c r="IJ121" s="33"/>
      <c r="IK121" s="33"/>
      <c r="IL121" s="33"/>
      <c r="IM121" s="33"/>
      <c r="IN121" s="33"/>
      <c r="IO121" s="33"/>
      <c r="IP121" s="33"/>
      <c r="IQ121" s="33"/>
      <c r="IR121" s="33"/>
      <c r="IS121" s="33"/>
      <c r="IT121" s="33"/>
      <c r="IU121" s="33"/>
      <c r="IV121" s="33"/>
      <c r="IW121" s="33"/>
      <c r="IX121" s="33"/>
      <c r="IY121" s="33"/>
      <c r="IZ121" s="33"/>
      <c r="JA121" s="33"/>
      <c r="JB121" s="33"/>
      <c r="JC121" s="33"/>
      <c r="JD121" s="33"/>
      <c r="JE121" s="33"/>
      <c r="JF121" s="33"/>
      <c r="JG121" s="33"/>
      <c r="JH121" s="33"/>
      <c r="JI121" s="33"/>
      <c r="JJ121" s="33"/>
      <c r="JK121" s="33"/>
      <c r="JL121" s="33"/>
      <c r="JM121" s="33"/>
      <c r="JN121" s="33"/>
      <c r="JO121" s="33"/>
      <c r="JP121" s="33"/>
      <c r="JQ121" s="33"/>
      <c r="JR121" s="33"/>
      <c r="JS121" s="33"/>
      <c r="JT121" s="33"/>
      <c r="JU121" s="33"/>
      <c r="JV121" s="33"/>
      <c r="JW121" s="33"/>
      <c r="JX121" s="33"/>
      <c r="JY121" s="33"/>
      <c r="JZ121" s="33"/>
      <c r="KA121" s="33"/>
      <c r="KB121" s="33"/>
      <c r="KC121" s="33"/>
      <c r="KD121" s="33"/>
      <c r="KE121" s="33"/>
      <c r="KF121" s="33"/>
      <c r="KG121" s="33"/>
      <c r="KH121" s="33"/>
      <c r="KI121" s="33"/>
      <c r="KJ121" s="33"/>
      <c r="KK121" s="33"/>
      <c r="KL121" s="33"/>
      <c r="KM121" s="33"/>
      <c r="KN121" s="33"/>
      <c r="KO121" s="33"/>
      <c r="KP121" s="33"/>
      <c r="KQ121" s="33"/>
      <c r="KR121" s="33"/>
      <c r="KS121" s="33"/>
      <c r="KT121" s="33"/>
      <c r="KU121" s="33"/>
      <c r="KV121" s="33"/>
      <c r="KW121" s="33"/>
      <c r="KX121" s="33"/>
      <c r="KY121" s="33"/>
      <c r="KZ121" s="33"/>
      <c r="LA121" s="33"/>
      <c r="LB121" s="33"/>
      <c r="LC121" s="33"/>
      <c r="LD121" s="33"/>
      <c r="LE121" s="33"/>
      <c r="LF121" s="33"/>
      <c r="LG121" s="33"/>
      <c r="LH121" s="33"/>
      <c r="LI121" s="33"/>
      <c r="LJ121" s="33"/>
      <c r="LK121" s="33"/>
      <c r="LL121" s="33"/>
      <c r="LM121" s="33"/>
      <c r="LN121" s="33"/>
      <c r="LO121" s="33"/>
      <c r="LP121" s="33"/>
      <c r="LQ121" s="33"/>
      <c r="LR121" s="33"/>
      <c r="LS121" s="33"/>
      <c r="LT121" s="33"/>
      <c r="LU121" s="33"/>
      <c r="LV121" s="33"/>
      <c r="LW121" s="33"/>
      <c r="LX121" s="33"/>
      <c r="LY121" s="33"/>
      <c r="LZ121" s="33"/>
      <c r="MA121" s="33"/>
      <c r="MB121" s="33"/>
      <c r="MC121" s="33"/>
      <c r="MD121" s="33"/>
      <c r="ME121" s="33"/>
      <c r="MF121" s="33"/>
      <c r="MG121" s="33"/>
      <c r="MH121" s="33"/>
      <c r="MI121" s="33"/>
      <c r="MJ121" s="33"/>
      <c r="MK121" s="33"/>
      <c r="ML121" s="33"/>
      <c r="MM121" s="33"/>
      <c r="MN121" s="33"/>
      <c r="MO121" s="33"/>
      <c r="MP121" s="33"/>
      <c r="MQ121" s="33"/>
      <c r="MR121" s="33"/>
      <c r="MS121" s="33"/>
      <c r="MT121" s="33"/>
      <c r="MU121" s="33"/>
      <c r="MV121" s="33"/>
      <c r="MW121" s="33"/>
      <c r="MX121" s="33"/>
      <c r="MY121" s="33"/>
      <c r="MZ121" s="33"/>
      <c r="NA121" s="33"/>
      <c r="NB121" s="33"/>
      <c r="NC121" s="33"/>
      <c r="ND121" s="33"/>
      <c r="NE121" s="33"/>
      <c r="NF121" s="33"/>
      <c r="NG121" s="33"/>
      <c r="NH121" s="33"/>
      <c r="NI121" s="33"/>
      <c r="NJ121" s="33"/>
      <c r="NK121" s="33"/>
      <c r="NL121" s="33"/>
      <c r="NM121" s="33"/>
      <c r="NN121" s="33"/>
      <c r="NO121" s="33"/>
      <c r="NP121" s="33"/>
      <c r="NQ121" s="33"/>
      <c r="NR121" s="33"/>
      <c r="NS121" s="33"/>
      <c r="NT121" s="33"/>
      <c r="NU121" s="33"/>
      <c r="NV121" s="33"/>
      <c r="NW121" s="33"/>
      <c r="NX121" s="33"/>
      <c r="NY121" s="33"/>
      <c r="NZ121" s="33"/>
      <c r="OA121" s="33"/>
      <c r="OB121" s="33"/>
      <c r="OC121" s="33"/>
      <c r="OD121" s="33"/>
      <c r="OE121" s="33"/>
      <c r="OF121" s="33"/>
      <c r="OG121" s="33"/>
      <c r="OH121" s="33"/>
      <c r="OI121" s="33"/>
      <c r="OJ121" s="33"/>
      <c r="OK121" s="33"/>
      <c r="OL121" s="33"/>
      <c r="OM121" s="33"/>
      <c r="ON121" s="33"/>
      <c r="OO121" s="33"/>
      <c r="OP121" s="33"/>
      <c r="OQ121" s="33"/>
      <c r="OR121" s="33"/>
      <c r="OS121" s="33"/>
      <c r="OT121" s="33"/>
      <c r="OU121" s="33"/>
      <c r="OV121" s="33"/>
      <c r="OW121" s="33"/>
      <c r="OX121" s="33"/>
      <c r="OY121" s="33"/>
      <c r="OZ121" s="33"/>
      <c r="PA121" s="33"/>
      <c r="PB121" s="33"/>
      <c r="PC121" s="33"/>
      <c r="PD121" s="33"/>
      <c r="PE121" s="33"/>
      <c r="PF121" s="33"/>
      <c r="PG121" s="33"/>
      <c r="PH121" s="33"/>
      <c r="PI121" s="33"/>
      <c r="PJ121" s="33"/>
      <c r="PK121" s="33"/>
      <c r="PL121" s="33"/>
      <c r="PM121" s="33"/>
      <c r="PN121" s="33"/>
      <c r="PO121" s="33"/>
      <c r="PP121" s="33"/>
      <c r="PQ121" s="33"/>
      <c r="PR121" s="33"/>
      <c r="PS121" s="33"/>
      <c r="PT121" s="33"/>
      <c r="PU121" s="33"/>
      <c r="PV121" s="33"/>
      <c r="PW121" s="33"/>
      <c r="PX121" s="33"/>
      <c r="PY121" s="33"/>
      <c r="PZ121" s="33"/>
      <c r="QA121" s="33"/>
      <c r="QB121" s="33"/>
      <c r="QC121" s="33"/>
      <c r="QD121" s="33"/>
      <c r="QE121" s="33"/>
      <c r="QF121" s="33"/>
      <c r="QG121" s="33"/>
      <c r="QH121" s="33"/>
      <c r="QI121" s="33"/>
      <c r="QJ121" s="33"/>
      <c r="QK121" s="33"/>
      <c r="QL121" s="33"/>
      <c r="QM121" s="33"/>
      <c r="QN121" s="33"/>
      <c r="QO121" s="33"/>
      <c r="QP121" s="33"/>
      <c r="QQ121" s="33"/>
      <c r="QR121" s="33"/>
      <c r="QS121" s="33"/>
      <c r="QT121" s="33"/>
      <c r="QU121" s="33"/>
      <c r="QV121" s="33"/>
      <c r="QW121" s="33"/>
      <c r="QX121" s="33"/>
      <c r="QY121" s="33"/>
      <c r="QZ121" s="33"/>
      <c r="RA121" s="33"/>
      <c r="RB121" s="33"/>
      <c r="RC121" s="33"/>
      <c r="RD121" s="33"/>
      <c r="RE121" s="33"/>
      <c r="RF121" s="33"/>
      <c r="RG121" s="33"/>
      <c r="RH121" s="33"/>
      <c r="RI121" s="33"/>
      <c r="RJ121" s="33"/>
      <c r="RK121" s="33"/>
      <c r="RL121" s="33"/>
      <c r="RM121" s="33"/>
      <c r="RN121" s="33"/>
      <c r="RO121" s="33"/>
      <c r="RP121" s="33"/>
      <c r="RQ121" s="33"/>
      <c r="RR121" s="33"/>
      <c r="RS121" s="33"/>
      <c r="RT121" s="33"/>
      <c r="RU121" s="33"/>
      <c r="RV121" s="33"/>
      <c r="RW121" s="33"/>
      <c r="RX121" s="33"/>
      <c r="RY121" s="33"/>
      <c r="RZ121" s="33"/>
      <c r="SA121" s="33"/>
      <c r="SB121" s="33"/>
      <c r="SC121" s="33"/>
      <c r="SD121" s="33"/>
      <c r="SE121" s="33"/>
      <c r="SF121" s="33"/>
      <c r="SG121" s="33"/>
      <c r="SH121" s="33"/>
      <c r="SI121" s="33"/>
      <c r="SJ121" s="33"/>
      <c r="SK121" s="33"/>
      <c r="SL121" s="33"/>
      <c r="SM121" s="33"/>
      <c r="SN121" s="33"/>
      <c r="SO121" s="33"/>
      <c r="SP121" s="33"/>
      <c r="SQ121" s="33"/>
      <c r="SR121" s="33"/>
      <c r="SS121" s="33"/>
      <c r="ST121" s="33"/>
      <c r="SU121" s="33"/>
      <c r="SV121" s="33"/>
      <c r="SW121" s="33"/>
      <c r="SX121" s="33"/>
      <c r="SY121" s="33"/>
      <c r="SZ121" s="33"/>
      <c r="TA121" s="33"/>
      <c r="TB121" s="33"/>
      <c r="TC121" s="33"/>
      <c r="TD121" s="33"/>
      <c r="TE121" s="33"/>
      <c r="TF121" s="33"/>
      <c r="TG121" s="33"/>
      <c r="TH121" s="33"/>
      <c r="TI121" s="33"/>
      <c r="TJ121" s="33"/>
      <c r="TK121" s="33"/>
      <c r="TL121" s="33"/>
      <c r="TM121" s="33"/>
      <c r="TN121" s="33"/>
      <c r="TO121" s="33"/>
      <c r="TP121" s="33"/>
      <c r="TQ121" s="33"/>
      <c r="TR121" s="33"/>
      <c r="TS121" s="33"/>
      <c r="TT121" s="33"/>
      <c r="TU121" s="33"/>
      <c r="TV121" s="33"/>
      <c r="TW121" s="33"/>
      <c r="TX121" s="33"/>
      <c r="TY121" s="33"/>
      <c r="TZ121" s="33"/>
      <c r="UA121" s="33"/>
      <c r="UB121" s="33"/>
      <c r="UC121" s="33"/>
      <c r="UD121" s="33"/>
      <c r="UE121" s="33"/>
      <c r="UF121" s="33"/>
      <c r="UG121" s="33"/>
      <c r="UH121" s="33"/>
      <c r="UI121" s="33"/>
      <c r="UJ121" s="33"/>
      <c r="UK121" s="33"/>
      <c r="UL121" s="33"/>
      <c r="UM121" s="33"/>
      <c r="UN121" s="33"/>
      <c r="UO121" s="33"/>
      <c r="UP121" s="33"/>
      <c r="UQ121" s="33"/>
      <c r="UR121" s="33"/>
      <c r="US121" s="33"/>
      <c r="UT121" s="33"/>
      <c r="UU121" s="33"/>
      <c r="UV121" s="33"/>
      <c r="UW121" s="33"/>
      <c r="UX121" s="33"/>
      <c r="UY121" s="33"/>
      <c r="UZ121" s="33"/>
      <c r="VA121" s="33"/>
      <c r="VB121" s="33"/>
      <c r="VC121" s="33"/>
      <c r="VD121" s="33"/>
      <c r="VE121" s="33"/>
      <c r="VF121" s="33"/>
      <c r="VG121" s="33"/>
      <c r="VH121" s="33"/>
      <c r="VI121" s="33"/>
      <c r="VJ121" s="33"/>
      <c r="VK121" s="33"/>
      <c r="VL121" s="33"/>
      <c r="VM121" s="33"/>
      <c r="VN121" s="33"/>
      <c r="VO121" s="33"/>
      <c r="VP121" s="33"/>
      <c r="VQ121" s="33"/>
      <c r="VR121" s="33"/>
      <c r="VS121" s="33"/>
      <c r="VT121" s="33"/>
      <c r="VU121" s="33"/>
      <c r="VV121" s="33"/>
      <c r="VW121" s="33"/>
      <c r="VX121" s="33"/>
      <c r="VY121" s="33"/>
      <c r="VZ121" s="33"/>
      <c r="WA121" s="33"/>
      <c r="WB121" s="33"/>
      <c r="WC121" s="33"/>
      <c r="WD121" s="33"/>
      <c r="WE121" s="33"/>
      <c r="WF121" s="33"/>
      <c r="WG121" s="33"/>
      <c r="WH121" s="33"/>
      <c r="WI121" s="33"/>
      <c r="WJ121" s="33"/>
      <c r="WK121" s="33"/>
      <c r="WL121" s="33"/>
      <c r="WM121" s="33"/>
      <c r="WN121" s="33"/>
      <c r="WO121" s="33"/>
      <c r="WP121" s="33"/>
      <c r="WQ121" s="33"/>
      <c r="WR121" s="33"/>
      <c r="WS121" s="33"/>
      <c r="WT121" s="33"/>
      <c r="WU121" s="33"/>
      <c r="WV121" s="33"/>
      <c r="WW121" s="33"/>
      <c r="WX121" s="33"/>
      <c r="WY121" s="33"/>
      <c r="WZ121" s="33"/>
      <c r="XA121" s="33"/>
      <c r="XB121" s="33"/>
      <c r="XC121" s="33"/>
      <c r="XD121" s="33"/>
      <c r="XE121" s="33"/>
      <c r="XF121" s="33"/>
      <c r="XG121" s="33"/>
      <c r="XH121" s="33"/>
      <c r="XI121" s="33"/>
      <c r="XJ121" s="33"/>
      <c r="XK121" s="33"/>
      <c r="XL121" s="33"/>
      <c r="XM121" s="33"/>
      <c r="XN121" s="33"/>
      <c r="XO121" s="33"/>
      <c r="XP121" s="33"/>
      <c r="XQ121" s="33"/>
      <c r="XR121" s="33"/>
      <c r="XS121" s="33"/>
      <c r="XT121" s="33"/>
      <c r="XU121" s="33"/>
      <c r="XV121" s="33"/>
      <c r="XW121" s="33"/>
      <c r="XX121" s="33"/>
      <c r="XY121" s="33"/>
      <c r="XZ121" s="33"/>
      <c r="YA121" s="33"/>
      <c r="YB121" s="33"/>
      <c r="YC121" s="33"/>
      <c r="YD121" s="33"/>
      <c r="YE121" s="33"/>
      <c r="YF121" s="33"/>
      <c r="YG121" s="33"/>
      <c r="YH121" s="33"/>
      <c r="YI121" s="33"/>
      <c r="YJ121" s="33"/>
      <c r="YK121" s="33"/>
      <c r="YL121" s="33"/>
      <c r="YM121" s="33"/>
      <c r="YN121" s="33"/>
      <c r="YO121" s="33"/>
      <c r="YP121" s="33"/>
      <c r="YQ121" s="33"/>
      <c r="YR121" s="33"/>
      <c r="YS121" s="33"/>
      <c r="YT121" s="33"/>
      <c r="YU121" s="33"/>
      <c r="YV121" s="33"/>
      <c r="YW121" s="33"/>
      <c r="YX121" s="33"/>
      <c r="YY121" s="33"/>
      <c r="YZ121" s="33"/>
      <c r="ZA121" s="33"/>
      <c r="ZB121" s="33"/>
      <c r="ZC121" s="33"/>
      <c r="ZD121" s="33"/>
      <c r="ZE121" s="33"/>
      <c r="ZF121" s="33"/>
      <c r="ZG121" s="33"/>
      <c r="ZH121" s="33"/>
      <c r="ZI121" s="33"/>
      <c r="ZJ121" s="33"/>
      <c r="ZK121" s="33"/>
      <c r="ZL121" s="33"/>
      <c r="ZM121" s="33"/>
      <c r="ZN121" s="33"/>
      <c r="ZO121" s="33"/>
      <c r="ZP121" s="33"/>
      <c r="ZQ121" s="33"/>
      <c r="ZR121" s="33"/>
      <c r="ZS121" s="33"/>
      <c r="ZT121" s="33"/>
      <c r="ZU121" s="33"/>
      <c r="ZV121" s="33"/>
      <c r="ZW121" s="33"/>
      <c r="ZX121" s="33"/>
      <c r="ZY121" s="33"/>
      <c r="ZZ121" s="33"/>
      <c r="AAA121" s="33"/>
      <c r="AAB121" s="33"/>
      <c r="AAC121" s="33"/>
      <c r="AAD121" s="33"/>
      <c r="AAE121" s="33"/>
      <c r="AAF121" s="33"/>
      <c r="AAG121" s="33"/>
      <c r="AAH121" s="33"/>
      <c r="AAI121" s="33"/>
      <c r="AAJ121" s="33"/>
      <c r="AAK121" s="33"/>
      <c r="AAL121" s="33"/>
      <c r="AAM121" s="33"/>
      <c r="AAN121" s="33"/>
      <c r="AAO121" s="33"/>
      <c r="AAP121" s="33"/>
      <c r="AAQ121" s="33"/>
      <c r="AAR121" s="33"/>
      <c r="AAS121" s="33"/>
      <c r="AAT121" s="33"/>
      <c r="AAU121" s="33"/>
      <c r="AAV121" s="33"/>
      <c r="AAW121" s="33"/>
      <c r="AAX121" s="33"/>
      <c r="AAY121" s="33"/>
      <c r="AAZ121" s="33"/>
      <c r="ABA121" s="33"/>
      <c r="ABB121" s="33"/>
      <c r="ABC121" s="33"/>
      <c r="ABD121" s="33"/>
      <c r="ABE121" s="33"/>
      <c r="ABF121" s="33"/>
      <c r="ABG121" s="33"/>
      <c r="ABH121" s="33"/>
      <c r="ABI121" s="33"/>
      <c r="ABJ121" s="33"/>
      <c r="ABK121" s="33"/>
      <c r="ABL121" s="33"/>
      <c r="ABM121" s="33"/>
      <c r="ABN121" s="33"/>
      <c r="ABO121" s="33"/>
      <c r="ABP121" s="33"/>
      <c r="ABQ121" s="33"/>
      <c r="ABR121" s="33"/>
      <c r="ABS121" s="33"/>
      <c r="ABT121" s="33"/>
      <c r="ABU121" s="33"/>
      <c r="ABV121" s="33"/>
      <c r="ABW121" s="33"/>
      <c r="ABX121" s="33"/>
      <c r="ABY121" s="33"/>
      <c r="ABZ121" s="33"/>
      <c r="ACA121" s="33"/>
      <c r="ACB121" s="33"/>
      <c r="ACC121" s="33"/>
      <c r="ACD121" s="33"/>
      <c r="ACE121" s="33"/>
      <c r="ACF121" s="33"/>
      <c r="ACG121" s="33"/>
      <c r="ACH121" s="33"/>
      <c r="ACI121" s="33"/>
      <c r="ACJ121" s="33"/>
      <c r="ACK121" s="33"/>
      <c r="ACL121" s="33"/>
      <c r="ACM121" s="33"/>
      <c r="ACN121" s="33"/>
      <c r="ACO121" s="33"/>
      <c r="ACP121" s="33"/>
      <c r="ACQ121" s="33"/>
      <c r="ACR121" s="33"/>
      <c r="ACS121" s="33"/>
      <c r="ACT121" s="33"/>
      <c r="ACU121" s="33"/>
      <c r="ACV121" s="33"/>
      <c r="ACW121" s="33"/>
      <c r="ACX121" s="33"/>
      <c r="ACY121" s="33"/>
      <c r="ACZ121" s="33"/>
      <c r="ADA121" s="33"/>
      <c r="ADB121" s="33"/>
      <c r="ADC121" s="33"/>
      <c r="ADD121" s="33"/>
      <c r="ADE121" s="33"/>
      <c r="ADF121" s="33"/>
      <c r="ADG121" s="33"/>
      <c r="ADH121" s="33"/>
      <c r="ADI121" s="33"/>
      <c r="ADJ121" s="33"/>
      <c r="ADK121" s="33"/>
      <c r="ADL121" s="33"/>
      <c r="ADM121" s="33"/>
      <c r="ADN121" s="33"/>
      <c r="ADO121" s="33"/>
      <c r="ADP121" s="33"/>
      <c r="ADQ121" s="33"/>
      <c r="ADR121" s="33"/>
      <c r="ADS121" s="33"/>
      <c r="ADT121" s="33"/>
      <c r="ADU121" s="33"/>
      <c r="ADV121" s="33"/>
      <c r="ADW121" s="33"/>
      <c r="ADX121" s="33"/>
      <c r="ADY121" s="33"/>
      <c r="ADZ121" s="33"/>
      <c r="AEA121" s="33"/>
      <c r="AEB121" s="33"/>
      <c r="AEC121" s="33"/>
      <c r="AED121" s="33"/>
      <c r="AEE121" s="33"/>
      <c r="AEF121" s="33"/>
      <c r="AEG121" s="33"/>
      <c r="AEH121" s="33"/>
      <c r="AEI121" s="33"/>
      <c r="AEJ121" s="33"/>
      <c r="AEK121" s="33"/>
      <c r="AEL121" s="33"/>
      <c r="AEM121" s="33"/>
      <c r="AEN121" s="33"/>
      <c r="AEO121" s="33"/>
      <c r="AEP121" s="33"/>
      <c r="AEQ121" s="33"/>
      <c r="AER121" s="33"/>
      <c r="AES121" s="33"/>
      <c r="AET121" s="33"/>
      <c r="AEU121" s="33"/>
      <c r="AEV121" s="33"/>
      <c r="AEW121" s="33"/>
      <c r="AEX121" s="33"/>
      <c r="AEY121" s="33"/>
      <c r="AEZ121" s="33"/>
      <c r="AFA121" s="33"/>
      <c r="AFB121" s="33"/>
      <c r="AFC121" s="33"/>
      <c r="AFD121" s="33"/>
      <c r="AFE121" s="33"/>
      <c r="AFF121" s="33"/>
      <c r="AFG121" s="33"/>
      <c r="AFH121" s="33"/>
      <c r="AFI121" s="33"/>
      <c r="AFJ121" s="33"/>
      <c r="AFK121" s="33"/>
      <c r="AFL121" s="33"/>
      <c r="AFM121" s="33"/>
      <c r="AFN121" s="33"/>
      <c r="AFO121" s="33"/>
      <c r="AFP121" s="33"/>
      <c r="AFQ121" s="33"/>
      <c r="AFR121" s="33"/>
      <c r="AFS121" s="33"/>
      <c r="AFT121" s="33"/>
      <c r="AFU121" s="33"/>
      <c r="AFV121" s="33"/>
      <c r="AFW121" s="33"/>
      <c r="AFX121" s="33"/>
      <c r="AFY121" s="33"/>
      <c r="AFZ121" s="33"/>
      <c r="AGA121" s="33"/>
      <c r="AGB121" s="33"/>
      <c r="AGC121" s="33"/>
      <c r="AGD121" s="33"/>
      <c r="AGE121" s="33"/>
      <c r="AGF121" s="33"/>
      <c r="AGG121" s="33"/>
      <c r="AGH121" s="33"/>
      <c r="AGI121" s="33"/>
      <c r="AGJ121" s="33"/>
      <c r="AGK121" s="33"/>
      <c r="AGL121" s="33"/>
      <c r="AGM121" s="33"/>
      <c r="AGN121" s="33"/>
      <c r="AGO121" s="33"/>
      <c r="AGP121" s="33"/>
      <c r="AGQ121" s="33"/>
      <c r="AGR121" s="33"/>
      <c r="AGS121" s="33"/>
      <c r="AGT121" s="33"/>
      <c r="AGU121" s="33"/>
      <c r="AGV121" s="33"/>
      <c r="AGW121" s="33"/>
      <c r="AGX121" s="33"/>
      <c r="AGY121" s="33"/>
      <c r="AGZ121" s="33"/>
      <c r="AHA121" s="33"/>
      <c r="AHB121" s="33"/>
      <c r="AHC121" s="33"/>
      <c r="AHD121" s="33"/>
      <c r="AHE121" s="33"/>
      <c r="AHF121" s="33"/>
      <c r="AHG121" s="33"/>
      <c r="AHH121" s="33"/>
      <c r="AHI121" s="33"/>
      <c r="AHJ121" s="33"/>
      <c r="AHK121" s="33"/>
      <c r="AHL121" s="33"/>
      <c r="AHM121" s="33"/>
      <c r="AHN121" s="33"/>
      <c r="AHO121" s="33"/>
      <c r="AHP121" s="33"/>
      <c r="AHQ121" s="33"/>
      <c r="AHR121" s="33"/>
      <c r="AHS121" s="33"/>
      <c r="AHT121" s="33"/>
      <c r="AHU121" s="33"/>
      <c r="AHV121" s="33"/>
      <c r="AHW121" s="33"/>
      <c r="AHX121" s="33"/>
      <c r="AHY121" s="33"/>
      <c r="AHZ121" s="33"/>
      <c r="AIA121" s="33"/>
      <c r="AIB121" s="33"/>
      <c r="AIC121" s="33"/>
      <c r="AID121" s="33"/>
      <c r="AIE121" s="33"/>
      <c r="AIF121" s="33"/>
      <c r="AIG121" s="33"/>
      <c r="AIH121" s="33"/>
      <c r="AII121" s="33"/>
      <c r="AIJ121" s="33"/>
      <c r="AIK121" s="33"/>
      <c r="AIL121" s="33"/>
      <c r="AIM121" s="33"/>
      <c r="AIN121" s="33"/>
      <c r="AIO121" s="33"/>
      <c r="AIP121" s="33"/>
      <c r="AIQ121" s="33"/>
      <c r="AIR121" s="33"/>
      <c r="AIS121" s="33"/>
      <c r="AIT121" s="33"/>
      <c r="AIU121" s="33"/>
      <c r="AIV121" s="33"/>
      <c r="AIW121" s="33"/>
      <c r="AIX121" s="33"/>
      <c r="AIY121" s="33"/>
      <c r="AIZ121" s="33"/>
      <c r="AJA121" s="33"/>
      <c r="AJB121" s="33"/>
      <c r="AJC121" s="33"/>
      <c r="AJD121" s="33"/>
      <c r="AJE121" s="33"/>
      <c r="AJF121" s="33"/>
      <c r="AJG121" s="33"/>
      <c r="AJH121" s="33"/>
      <c r="AJI121" s="33"/>
      <c r="AJJ121" s="33"/>
      <c r="AJK121" s="33"/>
      <c r="AJL121" s="33"/>
      <c r="AJM121" s="33"/>
      <c r="AJN121" s="33"/>
      <c r="AJO121" s="33"/>
      <c r="AJP121" s="33"/>
      <c r="AJQ121" s="33"/>
      <c r="AJR121" s="33"/>
      <c r="AJS121" s="33"/>
      <c r="AJT121" s="33"/>
      <c r="AJU121" s="33"/>
      <c r="AJV121" s="33"/>
      <c r="AJW121" s="33"/>
      <c r="AJX121" s="33"/>
      <c r="AJY121" s="33"/>
      <c r="AJZ121" s="33"/>
      <c r="AKA121" s="33"/>
      <c r="AKB121" s="33"/>
      <c r="AKC121" s="33"/>
      <c r="AKD121" s="33"/>
      <c r="AKE121" s="33"/>
      <c r="AKF121" s="33"/>
      <c r="AKG121" s="33"/>
      <c r="AKH121" s="33"/>
      <c r="AKI121" s="33"/>
      <c r="AKJ121" s="33"/>
      <c r="AKK121" s="33"/>
      <c r="AKL121" s="33"/>
      <c r="AKM121" s="33"/>
      <c r="AKN121" s="33"/>
      <c r="AKO121" s="33"/>
      <c r="AKP121" s="33"/>
      <c r="AKQ121" s="33"/>
      <c r="AKR121" s="33"/>
      <c r="AKS121" s="33"/>
      <c r="AKT121" s="33"/>
      <c r="AKU121" s="33"/>
      <c r="AKV121" s="33"/>
      <c r="AKW121" s="33"/>
      <c r="AKX121" s="33"/>
      <c r="AKY121" s="33"/>
      <c r="AKZ121" s="33"/>
      <c r="ALA121" s="33"/>
      <c r="ALB121" s="33"/>
      <c r="ALC121" s="33"/>
      <c r="ALD121" s="33"/>
      <c r="ALE121" s="33"/>
      <c r="ALF121" s="33"/>
      <c r="ALG121" s="33"/>
      <c r="ALH121" s="33"/>
      <c r="ALI121" s="33"/>
      <c r="ALJ121" s="33"/>
      <c r="ALK121" s="33"/>
      <c r="ALL121" s="33"/>
      <c r="ALM121" s="33"/>
      <c r="ALN121" s="33"/>
      <c r="ALO121" s="33"/>
      <c r="ALP121" s="33"/>
      <c r="ALQ121" s="33"/>
      <c r="ALR121" s="33"/>
      <c r="ALS121" s="33"/>
      <c r="ALT121" s="33"/>
      <c r="ALU121" s="33"/>
      <c r="ALV121" s="33"/>
      <c r="ALW121" s="33"/>
      <c r="ALX121" s="33"/>
      <c r="ALY121" s="33"/>
      <c r="ALZ121" s="33"/>
      <c r="AMA121" s="33"/>
      <c r="AMB121" s="33"/>
      <c r="AMC121" s="33"/>
      <c r="AMD121" s="33"/>
      <c r="AME121" s="33"/>
      <c r="AMF121" s="33"/>
      <c r="AMG121" s="33"/>
      <c r="AMH121" s="33"/>
      <c r="AMI121" s="33"/>
      <c r="AMJ121" s="33"/>
      <c r="AMK121" s="33"/>
    </row>
    <row r="122" spans="1:1025" ht="15" customHeight="1">
      <c r="A122" s="58" t="s">
        <v>27</v>
      </c>
      <c r="B122" s="274" t="s">
        <v>142</v>
      </c>
      <c r="C122" s="274"/>
      <c r="D122" s="274"/>
      <c r="E122" s="274"/>
      <c r="F122" s="274"/>
      <c r="G122" s="61" t="s">
        <v>18</v>
      </c>
      <c r="H122" s="15"/>
      <c r="I122" s="13"/>
    </row>
    <row r="123" spans="1:1025" s="31" customFormat="1" ht="14.25" customHeight="1">
      <c r="A123" s="180" t="s">
        <v>8</v>
      </c>
      <c r="B123" s="260" t="s">
        <v>126</v>
      </c>
      <c r="C123" s="261"/>
      <c r="D123" s="261"/>
      <c r="E123" s="261"/>
      <c r="F123" s="261"/>
      <c r="G123" s="105">
        <f>ROUND($G$119/12,2)</f>
        <v>426.95</v>
      </c>
      <c r="H123" s="15"/>
      <c r="I123" s="1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33"/>
      <c r="DK123" s="33"/>
      <c r="DL123" s="33"/>
      <c r="DM123" s="33"/>
      <c r="DN123" s="33"/>
      <c r="DO123" s="33"/>
      <c r="DP123" s="33"/>
      <c r="DQ123" s="33"/>
      <c r="DR123" s="33"/>
      <c r="DS123" s="33"/>
      <c r="DT123" s="33"/>
      <c r="DU123" s="33"/>
      <c r="DV123" s="33"/>
      <c r="DW123" s="33"/>
      <c r="DX123" s="33"/>
      <c r="DY123" s="33"/>
      <c r="DZ123" s="33"/>
      <c r="EA123" s="33"/>
      <c r="EB123" s="33"/>
      <c r="EC123" s="33"/>
      <c r="ED123" s="33"/>
      <c r="EE123" s="33"/>
      <c r="EF123" s="33"/>
      <c r="EG123" s="33"/>
      <c r="EH123" s="33"/>
      <c r="EI123" s="33"/>
      <c r="EJ123" s="33"/>
      <c r="EK123" s="33"/>
      <c r="EL123" s="33"/>
      <c r="EM123" s="33"/>
      <c r="EN123" s="33"/>
      <c r="EO123" s="33"/>
      <c r="EP123" s="33"/>
      <c r="EQ123" s="33"/>
      <c r="ER123" s="33"/>
      <c r="ES123" s="33"/>
      <c r="ET123" s="33"/>
      <c r="EU123" s="33"/>
      <c r="EV123" s="33"/>
      <c r="EW123" s="33"/>
      <c r="EX123" s="33"/>
      <c r="EY123" s="33"/>
      <c r="EZ123" s="33"/>
      <c r="FA123" s="33"/>
      <c r="FB123" s="33"/>
      <c r="FC123" s="33"/>
      <c r="FD123" s="33"/>
      <c r="FE123" s="33"/>
      <c r="FF123" s="33"/>
      <c r="FG123" s="33"/>
      <c r="FH123" s="33"/>
      <c r="FI123" s="33"/>
      <c r="FJ123" s="33"/>
      <c r="FK123" s="33"/>
      <c r="FL123" s="33"/>
      <c r="FM123" s="33"/>
      <c r="FN123" s="33"/>
      <c r="FO123" s="33"/>
      <c r="FP123" s="33"/>
      <c r="FQ123" s="33"/>
      <c r="FR123" s="33"/>
      <c r="FS123" s="33"/>
      <c r="FT123" s="33"/>
      <c r="FU123" s="33"/>
      <c r="FV123" s="33"/>
      <c r="FW123" s="33"/>
      <c r="FX123" s="33"/>
      <c r="FY123" s="33"/>
      <c r="FZ123" s="33"/>
      <c r="GA123" s="33"/>
      <c r="GB123" s="33"/>
      <c r="GC123" s="33"/>
      <c r="GD123" s="33"/>
      <c r="GE123" s="33"/>
      <c r="GF123" s="33"/>
      <c r="GG123" s="33"/>
      <c r="GH123" s="33"/>
      <c r="GI123" s="33"/>
      <c r="GJ123" s="33"/>
      <c r="GK123" s="33"/>
      <c r="GL123" s="33"/>
      <c r="GM123" s="33"/>
      <c r="GN123" s="33"/>
      <c r="GO123" s="33"/>
      <c r="GP123" s="33"/>
      <c r="GQ123" s="33"/>
      <c r="GR123" s="33"/>
      <c r="GS123" s="33"/>
      <c r="GT123" s="33"/>
      <c r="GU123" s="33"/>
      <c r="GV123" s="33"/>
      <c r="GW123" s="33"/>
      <c r="GX123" s="33"/>
      <c r="GY123" s="33"/>
      <c r="GZ123" s="33"/>
      <c r="HA123" s="33"/>
      <c r="HB123" s="33"/>
      <c r="HC123" s="33"/>
      <c r="HD123" s="33"/>
      <c r="HE123" s="33"/>
      <c r="HF123" s="33"/>
      <c r="HG123" s="33"/>
      <c r="HH123" s="33"/>
      <c r="HI123" s="33"/>
      <c r="HJ123" s="33"/>
      <c r="HK123" s="33"/>
      <c r="HL123" s="33"/>
      <c r="HM123" s="33"/>
      <c r="HN123" s="33"/>
      <c r="HO123" s="33"/>
      <c r="HP123" s="33"/>
      <c r="HQ123" s="33"/>
      <c r="HR123" s="33"/>
      <c r="HS123" s="33"/>
      <c r="HT123" s="33"/>
      <c r="HU123" s="33"/>
      <c r="HV123" s="33"/>
      <c r="HW123" s="33"/>
      <c r="HX123" s="33"/>
      <c r="HY123" s="33"/>
      <c r="HZ123" s="33"/>
      <c r="IA123" s="33"/>
      <c r="IB123" s="33"/>
      <c r="IC123" s="33"/>
      <c r="ID123" s="33"/>
      <c r="IE123" s="33"/>
      <c r="IF123" s="33"/>
      <c r="IG123" s="33"/>
      <c r="IH123" s="33"/>
      <c r="II123" s="33"/>
      <c r="IJ123" s="33"/>
      <c r="IK123" s="33"/>
      <c r="IL123" s="33"/>
      <c r="IM123" s="33"/>
      <c r="IN123" s="33"/>
      <c r="IO123" s="33"/>
      <c r="IP123" s="33"/>
      <c r="IQ123" s="33"/>
      <c r="IR123" s="33"/>
      <c r="IS123" s="33"/>
      <c r="IT123" s="33"/>
      <c r="IU123" s="33"/>
      <c r="IV123" s="33"/>
      <c r="IW123" s="33"/>
      <c r="IX123" s="33"/>
      <c r="IY123" s="33"/>
      <c r="IZ123" s="33"/>
      <c r="JA123" s="33"/>
      <c r="JB123" s="33"/>
      <c r="JC123" s="33"/>
      <c r="JD123" s="33"/>
      <c r="JE123" s="33"/>
      <c r="JF123" s="33"/>
      <c r="JG123" s="33"/>
      <c r="JH123" s="33"/>
      <c r="JI123" s="33"/>
      <c r="JJ123" s="33"/>
      <c r="JK123" s="33"/>
      <c r="JL123" s="33"/>
      <c r="JM123" s="33"/>
      <c r="JN123" s="33"/>
      <c r="JO123" s="33"/>
      <c r="JP123" s="33"/>
      <c r="JQ123" s="33"/>
      <c r="JR123" s="33"/>
      <c r="JS123" s="33"/>
      <c r="JT123" s="33"/>
      <c r="JU123" s="33"/>
      <c r="JV123" s="33"/>
      <c r="JW123" s="33"/>
      <c r="JX123" s="33"/>
      <c r="JY123" s="33"/>
      <c r="JZ123" s="33"/>
      <c r="KA123" s="33"/>
      <c r="KB123" s="33"/>
      <c r="KC123" s="33"/>
      <c r="KD123" s="33"/>
      <c r="KE123" s="33"/>
      <c r="KF123" s="33"/>
      <c r="KG123" s="33"/>
      <c r="KH123" s="33"/>
      <c r="KI123" s="33"/>
      <c r="KJ123" s="33"/>
      <c r="KK123" s="33"/>
      <c r="KL123" s="33"/>
      <c r="KM123" s="33"/>
      <c r="KN123" s="33"/>
      <c r="KO123" s="33"/>
      <c r="KP123" s="33"/>
      <c r="KQ123" s="33"/>
      <c r="KR123" s="33"/>
      <c r="KS123" s="33"/>
      <c r="KT123" s="33"/>
      <c r="KU123" s="33"/>
      <c r="KV123" s="33"/>
      <c r="KW123" s="33"/>
      <c r="KX123" s="33"/>
      <c r="KY123" s="33"/>
      <c r="KZ123" s="33"/>
      <c r="LA123" s="33"/>
      <c r="LB123" s="33"/>
      <c r="LC123" s="33"/>
      <c r="LD123" s="33"/>
      <c r="LE123" s="33"/>
      <c r="LF123" s="33"/>
      <c r="LG123" s="33"/>
      <c r="LH123" s="33"/>
      <c r="LI123" s="33"/>
      <c r="LJ123" s="33"/>
      <c r="LK123" s="33"/>
      <c r="LL123" s="33"/>
      <c r="LM123" s="33"/>
      <c r="LN123" s="33"/>
      <c r="LO123" s="33"/>
      <c r="LP123" s="33"/>
      <c r="LQ123" s="33"/>
      <c r="LR123" s="33"/>
      <c r="LS123" s="33"/>
      <c r="LT123" s="33"/>
      <c r="LU123" s="33"/>
      <c r="LV123" s="33"/>
      <c r="LW123" s="33"/>
      <c r="LX123" s="33"/>
      <c r="LY123" s="33"/>
      <c r="LZ123" s="33"/>
      <c r="MA123" s="33"/>
      <c r="MB123" s="33"/>
      <c r="MC123" s="33"/>
      <c r="MD123" s="33"/>
      <c r="ME123" s="33"/>
      <c r="MF123" s="33"/>
      <c r="MG123" s="33"/>
      <c r="MH123" s="33"/>
      <c r="MI123" s="33"/>
      <c r="MJ123" s="33"/>
      <c r="MK123" s="33"/>
      <c r="ML123" s="33"/>
      <c r="MM123" s="33"/>
      <c r="MN123" s="33"/>
      <c r="MO123" s="33"/>
      <c r="MP123" s="33"/>
      <c r="MQ123" s="33"/>
      <c r="MR123" s="33"/>
      <c r="MS123" s="33"/>
      <c r="MT123" s="33"/>
      <c r="MU123" s="33"/>
      <c r="MV123" s="33"/>
      <c r="MW123" s="33"/>
      <c r="MX123" s="33"/>
      <c r="MY123" s="33"/>
      <c r="MZ123" s="33"/>
      <c r="NA123" s="33"/>
      <c r="NB123" s="33"/>
      <c r="NC123" s="33"/>
      <c r="ND123" s="33"/>
      <c r="NE123" s="33"/>
      <c r="NF123" s="33"/>
      <c r="NG123" s="33"/>
      <c r="NH123" s="33"/>
      <c r="NI123" s="33"/>
      <c r="NJ123" s="33"/>
      <c r="NK123" s="33"/>
      <c r="NL123" s="33"/>
      <c r="NM123" s="33"/>
      <c r="NN123" s="33"/>
      <c r="NO123" s="33"/>
      <c r="NP123" s="33"/>
      <c r="NQ123" s="33"/>
      <c r="NR123" s="33"/>
      <c r="NS123" s="33"/>
      <c r="NT123" s="33"/>
      <c r="NU123" s="33"/>
      <c r="NV123" s="33"/>
      <c r="NW123" s="33"/>
      <c r="NX123" s="33"/>
      <c r="NY123" s="33"/>
      <c r="NZ123" s="33"/>
      <c r="OA123" s="33"/>
      <c r="OB123" s="33"/>
      <c r="OC123" s="33"/>
      <c r="OD123" s="33"/>
      <c r="OE123" s="33"/>
      <c r="OF123" s="33"/>
      <c r="OG123" s="33"/>
      <c r="OH123" s="33"/>
      <c r="OI123" s="33"/>
      <c r="OJ123" s="33"/>
      <c r="OK123" s="33"/>
      <c r="OL123" s="33"/>
      <c r="OM123" s="33"/>
      <c r="ON123" s="33"/>
      <c r="OO123" s="33"/>
      <c r="OP123" s="33"/>
      <c r="OQ123" s="33"/>
      <c r="OR123" s="33"/>
      <c r="OS123" s="33"/>
      <c r="OT123" s="33"/>
      <c r="OU123" s="33"/>
      <c r="OV123" s="33"/>
      <c r="OW123" s="33"/>
      <c r="OX123" s="33"/>
      <c r="OY123" s="33"/>
      <c r="OZ123" s="33"/>
      <c r="PA123" s="33"/>
      <c r="PB123" s="33"/>
      <c r="PC123" s="33"/>
      <c r="PD123" s="33"/>
      <c r="PE123" s="33"/>
      <c r="PF123" s="33"/>
      <c r="PG123" s="33"/>
      <c r="PH123" s="33"/>
      <c r="PI123" s="33"/>
      <c r="PJ123" s="33"/>
      <c r="PK123" s="33"/>
      <c r="PL123" s="33"/>
      <c r="PM123" s="33"/>
      <c r="PN123" s="33"/>
      <c r="PO123" s="33"/>
      <c r="PP123" s="33"/>
      <c r="PQ123" s="33"/>
      <c r="PR123" s="33"/>
      <c r="PS123" s="33"/>
      <c r="PT123" s="33"/>
      <c r="PU123" s="33"/>
      <c r="PV123" s="33"/>
      <c r="PW123" s="33"/>
      <c r="PX123" s="33"/>
      <c r="PY123" s="33"/>
      <c r="PZ123" s="33"/>
      <c r="QA123" s="33"/>
      <c r="QB123" s="33"/>
      <c r="QC123" s="33"/>
      <c r="QD123" s="33"/>
      <c r="QE123" s="33"/>
      <c r="QF123" s="33"/>
      <c r="QG123" s="33"/>
      <c r="QH123" s="33"/>
      <c r="QI123" s="33"/>
      <c r="QJ123" s="33"/>
      <c r="QK123" s="33"/>
      <c r="QL123" s="33"/>
      <c r="QM123" s="33"/>
      <c r="QN123" s="33"/>
      <c r="QO123" s="33"/>
      <c r="QP123" s="33"/>
      <c r="QQ123" s="33"/>
      <c r="QR123" s="33"/>
      <c r="QS123" s="33"/>
      <c r="QT123" s="33"/>
      <c r="QU123" s="33"/>
      <c r="QV123" s="33"/>
      <c r="QW123" s="33"/>
      <c r="QX123" s="33"/>
      <c r="QY123" s="33"/>
      <c r="QZ123" s="33"/>
      <c r="RA123" s="33"/>
      <c r="RB123" s="33"/>
      <c r="RC123" s="33"/>
      <c r="RD123" s="33"/>
      <c r="RE123" s="33"/>
      <c r="RF123" s="33"/>
      <c r="RG123" s="33"/>
      <c r="RH123" s="33"/>
      <c r="RI123" s="33"/>
      <c r="RJ123" s="33"/>
      <c r="RK123" s="33"/>
      <c r="RL123" s="33"/>
      <c r="RM123" s="33"/>
      <c r="RN123" s="33"/>
      <c r="RO123" s="33"/>
      <c r="RP123" s="33"/>
      <c r="RQ123" s="33"/>
      <c r="RR123" s="33"/>
      <c r="RS123" s="33"/>
      <c r="RT123" s="33"/>
      <c r="RU123" s="33"/>
      <c r="RV123" s="33"/>
      <c r="RW123" s="33"/>
      <c r="RX123" s="33"/>
      <c r="RY123" s="33"/>
      <c r="RZ123" s="33"/>
      <c r="SA123" s="33"/>
      <c r="SB123" s="33"/>
      <c r="SC123" s="33"/>
      <c r="SD123" s="33"/>
      <c r="SE123" s="33"/>
      <c r="SF123" s="33"/>
      <c r="SG123" s="33"/>
      <c r="SH123" s="33"/>
      <c r="SI123" s="33"/>
      <c r="SJ123" s="33"/>
      <c r="SK123" s="33"/>
      <c r="SL123" s="33"/>
      <c r="SM123" s="33"/>
      <c r="SN123" s="33"/>
      <c r="SO123" s="33"/>
      <c r="SP123" s="33"/>
      <c r="SQ123" s="33"/>
      <c r="SR123" s="33"/>
      <c r="SS123" s="33"/>
      <c r="ST123" s="33"/>
      <c r="SU123" s="33"/>
      <c r="SV123" s="33"/>
      <c r="SW123" s="33"/>
      <c r="SX123" s="33"/>
      <c r="SY123" s="33"/>
      <c r="SZ123" s="33"/>
      <c r="TA123" s="33"/>
      <c r="TB123" s="33"/>
      <c r="TC123" s="33"/>
      <c r="TD123" s="33"/>
      <c r="TE123" s="33"/>
      <c r="TF123" s="33"/>
      <c r="TG123" s="33"/>
      <c r="TH123" s="33"/>
      <c r="TI123" s="33"/>
      <c r="TJ123" s="33"/>
      <c r="TK123" s="33"/>
      <c r="TL123" s="33"/>
      <c r="TM123" s="33"/>
      <c r="TN123" s="33"/>
      <c r="TO123" s="33"/>
      <c r="TP123" s="33"/>
      <c r="TQ123" s="33"/>
      <c r="TR123" s="33"/>
      <c r="TS123" s="33"/>
      <c r="TT123" s="33"/>
      <c r="TU123" s="33"/>
      <c r="TV123" s="33"/>
      <c r="TW123" s="33"/>
      <c r="TX123" s="33"/>
      <c r="TY123" s="33"/>
      <c r="TZ123" s="33"/>
      <c r="UA123" s="33"/>
      <c r="UB123" s="33"/>
      <c r="UC123" s="33"/>
      <c r="UD123" s="33"/>
      <c r="UE123" s="33"/>
      <c r="UF123" s="33"/>
      <c r="UG123" s="33"/>
      <c r="UH123" s="33"/>
      <c r="UI123" s="33"/>
      <c r="UJ123" s="33"/>
      <c r="UK123" s="33"/>
      <c r="UL123" s="33"/>
      <c r="UM123" s="33"/>
      <c r="UN123" s="33"/>
      <c r="UO123" s="33"/>
      <c r="UP123" s="33"/>
      <c r="UQ123" s="33"/>
      <c r="UR123" s="33"/>
      <c r="US123" s="33"/>
      <c r="UT123" s="33"/>
      <c r="UU123" s="33"/>
      <c r="UV123" s="33"/>
      <c r="UW123" s="33"/>
      <c r="UX123" s="33"/>
      <c r="UY123" s="33"/>
      <c r="UZ123" s="33"/>
      <c r="VA123" s="33"/>
      <c r="VB123" s="33"/>
      <c r="VC123" s="33"/>
      <c r="VD123" s="33"/>
      <c r="VE123" s="33"/>
      <c r="VF123" s="33"/>
      <c r="VG123" s="33"/>
      <c r="VH123" s="33"/>
      <c r="VI123" s="33"/>
      <c r="VJ123" s="33"/>
      <c r="VK123" s="33"/>
      <c r="VL123" s="33"/>
      <c r="VM123" s="33"/>
      <c r="VN123" s="33"/>
      <c r="VO123" s="33"/>
      <c r="VP123" s="33"/>
      <c r="VQ123" s="33"/>
      <c r="VR123" s="33"/>
      <c r="VS123" s="33"/>
      <c r="VT123" s="33"/>
      <c r="VU123" s="33"/>
      <c r="VV123" s="33"/>
      <c r="VW123" s="33"/>
      <c r="VX123" s="33"/>
      <c r="VY123" s="33"/>
      <c r="VZ123" s="33"/>
      <c r="WA123" s="33"/>
      <c r="WB123" s="33"/>
      <c r="WC123" s="33"/>
      <c r="WD123" s="33"/>
      <c r="WE123" s="33"/>
      <c r="WF123" s="33"/>
      <c r="WG123" s="33"/>
      <c r="WH123" s="33"/>
      <c r="WI123" s="33"/>
      <c r="WJ123" s="33"/>
      <c r="WK123" s="33"/>
      <c r="WL123" s="33"/>
      <c r="WM123" s="33"/>
      <c r="WN123" s="33"/>
      <c r="WO123" s="33"/>
      <c r="WP123" s="33"/>
      <c r="WQ123" s="33"/>
      <c r="WR123" s="33"/>
      <c r="WS123" s="33"/>
      <c r="WT123" s="33"/>
      <c r="WU123" s="33"/>
      <c r="WV123" s="33"/>
      <c r="WW123" s="33"/>
      <c r="WX123" s="33"/>
      <c r="WY123" s="33"/>
      <c r="WZ123" s="33"/>
      <c r="XA123" s="33"/>
      <c r="XB123" s="33"/>
      <c r="XC123" s="33"/>
      <c r="XD123" s="33"/>
      <c r="XE123" s="33"/>
      <c r="XF123" s="33"/>
      <c r="XG123" s="33"/>
      <c r="XH123" s="33"/>
      <c r="XI123" s="33"/>
      <c r="XJ123" s="33"/>
      <c r="XK123" s="33"/>
      <c r="XL123" s="33"/>
      <c r="XM123" s="33"/>
      <c r="XN123" s="33"/>
      <c r="XO123" s="33"/>
      <c r="XP123" s="33"/>
      <c r="XQ123" s="33"/>
      <c r="XR123" s="33"/>
      <c r="XS123" s="33"/>
      <c r="XT123" s="33"/>
      <c r="XU123" s="33"/>
      <c r="XV123" s="33"/>
      <c r="XW123" s="33"/>
      <c r="XX123" s="33"/>
      <c r="XY123" s="33"/>
      <c r="XZ123" s="33"/>
      <c r="YA123" s="33"/>
      <c r="YB123" s="33"/>
      <c r="YC123" s="33"/>
      <c r="YD123" s="33"/>
      <c r="YE123" s="33"/>
      <c r="YF123" s="33"/>
      <c r="YG123" s="33"/>
      <c r="YH123" s="33"/>
      <c r="YI123" s="33"/>
      <c r="YJ123" s="33"/>
      <c r="YK123" s="33"/>
      <c r="YL123" s="33"/>
      <c r="YM123" s="33"/>
      <c r="YN123" s="33"/>
      <c r="YO123" s="33"/>
      <c r="YP123" s="33"/>
      <c r="YQ123" s="33"/>
      <c r="YR123" s="33"/>
      <c r="YS123" s="33"/>
      <c r="YT123" s="33"/>
      <c r="YU123" s="33"/>
      <c r="YV123" s="33"/>
      <c r="YW123" s="33"/>
      <c r="YX123" s="33"/>
      <c r="YY123" s="33"/>
      <c r="YZ123" s="33"/>
      <c r="ZA123" s="33"/>
      <c r="ZB123" s="33"/>
      <c r="ZC123" s="33"/>
      <c r="ZD123" s="33"/>
      <c r="ZE123" s="33"/>
      <c r="ZF123" s="33"/>
      <c r="ZG123" s="33"/>
      <c r="ZH123" s="33"/>
      <c r="ZI123" s="33"/>
      <c r="ZJ123" s="33"/>
      <c r="ZK123" s="33"/>
      <c r="ZL123" s="33"/>
      <c r="ZM123" s="33"/>
      <c r="ZN123" s="33"/>
      <c r="ZO123" s="33"/>
      <c r="ZP123" s="33"/>
      <c r="ZQ123" s="33"/>
      <c r="ZR123" s="33"/>
      <c r="ZS123" s="33"/>
      <c r="ZT123" s="33"/>
      <c r="ZU123" s="33"/>
      <c r="ZV123" s="33"/>
      <c r="ZW123" s="33"/>
      <c r="ZX123" s="33"/>
      <c r="ZY123" s="33"/>
      <c r="ZZ123" s="33"/>
      <c r="AAA123" s="33"/>
      <c r="AAB123" s="33"/>
      <c r="AAC123" s="33"/>
      <c r="AAD123" s="33"/>
      <c r="AAE123" s="33"/>
      <c r="AAF123" s="33"/>
      <c r="AAG123" s="33"/>
      <c r="AAH123" s="33"/>
      <c r="AAI123" s="33"/>
      <c r="AAJ123" s="33"/>
      <c r="AAK123" s="33"/>
      <c r="AAL123" s="33"/>
      <c r="AAM123" s="33"/>
      <c r="AAN123" s="33"/>
      <c r="AAO123" s="33"/>
      <c r="AAP123" s="33"/>
      <c r="AAQ123" s="33"/>
      <c r="AAR123" s="33"/>
      <c r="AAS123" s="33"/>
      <c r="AAT123" s="33"/>
      <c r="AAU123" s="33"/>
      <c r="AAV123" s="33"/>
      <c r="AAW123" s="33"/>
      <c r="AAX123" s="33"/>
      <c r="AAY123" s="33"/>
      <c r="AAZ123" s="33"/>
      <c r="ABA123" s="33"/>
      <c r="ABB123" s="33"/>
      <c r="ABC123" s="33"/>
      <c r="ABD123" s="33"/>
      <c r="ABE123" s="33"/>
      <c r="ABF123" s="33"/>
      <c r="ABG123" s="33"/>
      <c r="ABH123" s="33"/>
      <c r="ABI123" s="33"/>
      <c r="ABJ123" s="33"/>
      <c r="ABK123" s="33"/>
      <c r="ABL123" s="33"/>
      <c r="ABM123" s="33"/>
      <c r="ABN123" s="33"/>
      <c r="ABO123" s="33"/>
      <c r="ABP123" s="33"/>
      <c r="ABQ123" s="33"/>
      <c r="ABR123" s="33"/>
      <c r="ABS123" s="33"/>
      <c r="ABT123" s="33"/>
      <c r="ABU123" s="33"/>
      <c r="ABV123" s="33"/>
      <c r="ABW123" s="33"/>
      <c r="ABX123" s="33"/>
      <c r="ABY123" s="33"/>
      <c r="ABZ123" s="33"/>
      <c r="ACA123" s="33"/>
      <c r="ACB123" s="33"/>
      <c r="ACC123" s="33"/>
      <c r="ACD123" s="33"/>
      <c r="ACE123" s="33"/>
      <c r="ACF123" s="33"/>
      <c r="ACG123" s="33"/>
      <c r="ACH123" s="33"/>
      <c r="ACI123" s="33"/>
      <c r="ACJ123" s="33"/>
      <c r="ACK123" s="33"/>
      <c r="ACL123" s="33"/>
      <c r="ACM123" s="33"/>
      <c r="ACN123" s="33"/>
      <c r="ACO123" s="33"/>
      <c r="ACP123" s="33"/>
      <c r="ACQ123" s="33"/>
      <c r="ACR123" s="33"/>
      <c r="ACS123" s="33"/>
      <c r="ACT123" s="33"/>
      <c r="ACU123" s="33"/>
      <c r="ACV123" s="33"/>
      <c r="ACW123" s="33"/>
      <c r="ACX123" s="33"/>
      <c r="ACY123" s="33"/>
      <c r="ACZ123" s="33"/>
      <c r="ADA123" s="33"/>
      <c r="ADB123" s="33"/>
      <c r="ADC123" s="33"/>
      <c r="ADD123" s="33"/>
      <c r="ADE123" s="33"/>
      <c r="ADF123" s="33"/>
      <c r="ADG123" s="33"/>
      <c r="ADH123" s="33"/>
      <c r="ADI123" s="33"/>
      <c r="ADJ123" s="33"/>
      <c r="ADK123" s="33"/>
      <c r="ADL123" s="33"/>
      <c r="ADM123" s="33"/>
      <c r="ADN123" s="33"/>
      <c r="ADO123" s="33"/>
      <c r="ADP123" s="33"/>
      <c r="ADQ123" s="33"/>
      <c r="ADR123" s="33"/>
      <c r="ADS123" s="33"/>
      <c r="ADT123" s="33"/>
      <c r="ADU123" s="33"/>
      <c r="ADV123" s="33"/>
      <c r="ADW123" s="33"/>
      <c r="ADX123" s="33"/>
      <c r="ADY123" s="33"/>
      <c r="ADZ123" s="33"/>
      <c r="AEA123" s="33"/>
      <c r="AEB123" s="33"/>
      <c r="AEC123" s="33"/>
      <c r="AED123" s="33"/>
      <c r="AEE123" s="33"/>
      <c r="AEF123" s="33"/>
      <c r="AEG123" s="33"/>
      <c r="AEH123" s="33"/>
      <c r="AEI123" s="33"/>
      <c r="AEJ123" s="33"/>
      <c r="AEK123" s="33"/>
      <c r="AEL123" s="33"/>
      <c r="AEM123" s="33"/>
      <c r="AEN123" s="33"/>
      <c r="AEO123" s="33"/>
      <c r="AEP123" s="33"/>
      <c r="AEQ123" s="33"/>
      <c r="AER123" s="33"/>
      <c r="AES123" s="33"/>
      <c r="AET123" s="33"/>
      <c r="AEU123" s="33"/>
      <c r="AEV123" s="33"/>
      <c r="AEW123" s="33"/>
      <c r="AEX123" s="33"/>
      <c r="AEY123" s="33"/>
      <c r="AEZ123" s="33"/>
      <c r="AFA123" s="33"/>
      <c r="AFB123" s="33"/>
      <c r="AFC123" s="33"/>
      <c r="AFD123" s="33"/>
      <c r="AFE123" s="33"/>
      <c r="AFF123" s="33"/>
      <c r="AFG123" s="33"/>
      <c r="AFH123" s="33"/>
      <c r="AFI123" s="33"/>
      <c r="AFJ123" s="33"/>
      <c r="AFK123" s="33"/>
      <c r="AFL123" s="33"/>
      <c r="AFM123" s="33"/>
      <c r="AFN123" s="33"/>
      <c r="AFO123" s="33"/>
      <c r="AFP123" s="33"/>
      <c r="AFQ123" s="33"/>
      <c r="AFR123" s="33"/>
      <c r="AFS123" s="33"/>
      <c r="AFT123" s="33"/>
      <c r="AFU123" s="33"/>
      <c r="AFV123" s="33"/>
      <c r="AFW123" s="33"/>
      <c r="AFX123" s="33"/>
      <c r="AFY123" s="33"/>
      <c r="AFZ123" s="33"/>
      <c r="AGA123" s="33"/>
      <c r="AGB123" s="33"/>
      <c r="AGC123" s="33"/>
      <c r="AGD123" s="33"/>
      <c r="AGE123" s="33"/>
      <c r="AGF123" s="33"/>
      <c r="AGG123" s="33"/>
      <c r="AGH123" s="33"/>
      <c r="AGI123" s="33"/>
      <c r="AGJ123" s="33"/>
      <c r="AGK123" s="33"/>
      <c r="AGL123" s="33"/>
      <c r="AGM123" s="33"/>
      <c r="AGN123" s="33"/>
      <c r="AGO123" s="33"/>
      <c r="AGP123" s="33"/>
      <c r="AGQ123" s="33"/>
      <c r="AGR123" s="33"/>
      <c r="AGS123" s="33"/>
      <c r="AGT123" s="33"/>
      <c r="AGU123" s="33"/>
      <c r="AGV123" s="33"/>
      <c r="AGW123" s="33"/>
      <c r="AGX123" s="33"/>
      <c r="AGY123" s="33"/>
      <c r="AGZ123" s="33"/>
      <c r="AHA123" s="33"/>
      <c r="AHB123" s="33"/>
      <c r="AHC123" s="33"/>
      <c r="AHD123" s="33"/>
      <c r="AHE123" s="33"/>
      <c r="AHF123" s="33"/>
      <c r="AHG123" s="33"/>
      <c r="AHH123" s="33"/>
      <c r="AHI123" s="33"/>
      <c r="AHJ123" s="33"/>
      <c r="AHK123" s="33"/>
      <c r="AHL123" s="33"/>
      <c r="AHM123" s="33"/>
      <c r="AHN123" s="33"/>
      <c r="AHO123" s="33"/>
      <c r="AHP123" s="33"/>
      <c r="AHQ123" s="33"/>
      <c r="AHR123" s="33"/>
      <c r="AHS123" s="33"/>
      <c r="AHT123" s="33"/>
      <c r="AHU123" s="33"/>
      <c r="AHV123" s="33"/>
      <c r="AHW123" s="33"/>
      <c r="AHX123" s="33"/>
      <c r="AHY123" s="33"/>
      <c r="AHZ123" s="33"/>
      <c r="AIA123" s="33"/>
      <c r="AIB123" s="33"/>
      <c r="AIC123" s="33"/>
      <c r="AID123" s="33"/>
      <c r="AIE123" s="33"/>
      <c r="AIF123" s="33"/>
      <c r="AIG123" s="33"/>
      <c r="AIH123" s="33"/>
      <c r="AII123" s="33"/>
      <c r="AIJ123" s="33"/>
      <c r="AIK123" s="33"/>
      <c r="AIL123" s="33"/>
      <c r="AIM123" s="33"/>
      <c r="AIN123" s="33"/>
      <c r="AIO123" s="33"/>
      <c r="AIP123" s="33"/>
      <c r="AIQ123" s="33"/>
      <c r="AIR123" s="33"/>
      <c r="AIS123" s="33"/>
      <c r="AIT123" s="33"/>
      <c r="AIU123" s="33"/>
      <c r="AIV123" s="33"/>
      <c r="AIW123" s="33"/>
      <c r="AIX123" s="33"/>
      <c r="AIY123" s="33"/>
      <c r="AIZ123" s="33"/>
      <c r="AJA123" s="33"/>
      <c r="AJB123" s="33"/>
      <c r="AJC123" s="33"/>
      <c r="AJD123" s="33"/>
      <c r="AJE123" s="33"/>
      <c r="AJF123" s="33"/>
      <c r="AJG123" s="33"/>
      <c r="AJH123" s="33"/>
      <c r="AJI123" s="33"/>
      <c r="AJJ123" s="33"/>
      <c r="AJK123" s="33"/>
      <c r="AJL123" s="33"/>
      <c r="AJM123" s="33"/>
      <c r="AJN123" s="33"/>
      <c r="AJO123" s="33"/>
      <c r="AJP123" s="33"/>
      <c r="AJQ123" s="33"/>
      <c r="AJR123" s="33"/>
      <c r="AJS123" s="33"/>
      <c r="AJT123" s="33"/>
      <c r="AJU123" s="33"/>
      <c r="AJV123" s="33"/>
      <c r="AJW123" s="33"/>
      <c r="AJX123" s="33"/>
      <c r="AJY123" s="33"/>
      <c r="AJZ123" s="33"/>
      <c r="AKA123" s="33"/>
      <c r="AKB123" s="33"/>
      <c r="AKC123" s="33"/>
      <c r="AKD123" s="33"/>
      <c r="AKE123" s="33"/>
      <c r="AKF123" s="33"/>
      <c r="AKG123" s="33"/>
      <c r="AKH123" s="33"/>
      <c r="AKI123" s="33"/>
      <c r="AKJ123" s="33"/>
      <c r="AKK123" s="33"/>
      <c r="AKL123" s="33"/>
      <c r="AKM123" s="33"/>
      <c r="AKN123" s="33"/>
      <c r="AKO123" s="33"/>
      <c r="AKP123" s="33"/>
      <c r="AKQ123" s="33"/>
      <c r="AKR123" s="33"/>
      <c r="AKS123" s="33"/>
      <c r="AKT123" s="33"/>
      <c r="AKU123" s="33"/>
      <c r="AKV123" s="33"/>
      <c r="AKW123" s="33"/>
      <c r="AKX123" s="33"/>
      <c r="AKY123" s="33"/>
      <c r="AKZ123" s="33"/>
      <c r="ALA123" s="33"/>
      <c r="ALB123" s="33"/>
      <c r="ALC123" s="33"/>
      <c r="ALD123" s="33"/>
      <c r="ALE123" s="33"/>
      <c r="ALF123" s="33"/>
      <c r="ALG123" s="33"/>
      <c r="ALH123" s="33"/>
      <c r="ALI123" s="33"/>
      <c r="ALJ123" s="33"/>
      <c r="ALK123" s="33"/>
      <c r="ALL123" s="33"/>
      <c r="ALM123" s="33"/>
      <c r="ALN123" s="33"/>
      <c r="ALO123" s="33"/>
      <c r="ALP123" s="33"/>
      <c r="ALQ123" s="33"/>
      <c r="ALR123" s="33"/>
      <c r="ALS123" s="33"/>
      <c r="ALT123" s="33"/>
      <c r="ALU123" s="33"/>
      <c r="ALV123" s="33"/>
      <c r="ALW123" s="33"/>
      <c r="ALX123" s="33"/>
      <c r="ALY123" s="33"/>
      <c r="ALZ123" s="33"/>
      <c r="AMA123" s="33"/>
      <c r="AMB123" s="33"/>
      <c r="AMC123" s="33"/>
      <c r="AMD123" s="33"/>
      <c r="AME123" s="33"/>
      <c r="AMF123" s="33"/>
      <c r="AMG123" s="33"/>
      <c r="AMH123" s="33"/>
      <c r="AMI123" s="33"/>
      <c r="AMJ123" s="33"/>
      <c r="AMK123" s="33"/>
    </row>
    <row r="124" spans="1:1025" s="31" customFormat="1" ht="14.25" customHeight="1">
      <c r="A124" s="180" t="s">
        <v>10</v>
      </c>
      <c r="B124" s="262" t="s">
        <v>305</v>
      </c>
      <c r="C124" s="263"/>
      <c r="D124" s="263"/>
      <c r="E124" s="263"/>
      <c r="F124" s="263"/>
      <c r="G124" s="105">
        <f>ROUND((2.59/30)/12*($G$119),2)</f>
        <v>36.86</v>
      </c>
      <c r="H124" s="60"/>
      <c r="I124" s="1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  <c r="CE124" s="33"/>
      <c r="CF124" s="33"/>
      <c r="CG124" s="33"/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3"/>
      <c r="DG124" s="33"/>
      <c r="DH124" s="33"/>
      <c r="DI124" s="33"/>
      <c r="DJ124" s="33"/>
      <c r="DK124" s="33"/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V124" s="33"/>
      <c r="DW124" s="33"/>
      <c r="DX124" s="33"/>
      <c r="DY124" s="33"/>
      <c r="DZ124" s="33"/>
      <c r="EA124" s="33"/>
      <c r="EB124" s="33"/>
      <c r="EC124" s="33"/>
      <c r="ED124" s="33"/>
      <c r="EE124" s="33"/>
      <c r="EF124" s="33"/>
      <c r="EG124" s="33"/>
      <c r="EH124" s="33"/>
      <c r="EI124" s="33"/>
      <c r="EJ124" s="33"/>
      <c r="EK124" s="33"/>
      <c r="EL124" s="33"/>
      <c r="EM124" s="33"/>
      <c r="EN124" s="33"/>
      <c r="EO124" s="33"/>
      <c r="EP124" s="33"/>
      <c r="EQ124" s="33"/>
      <c r="ER124" s="33"/>
      <c r="ES124" s="33"/>
      <c r="ET124" s="33"/>
      <c r="EU124" s="33"/>
      <c r="EV124" s="33"/>
      <c r="EW124" s="33"/>
      <c r="EX124" s="33"/>
      <c r="EY124" s="33"/>
      <c r="EZ124" s="33"/>
      <c r="FA124" s="33"/>
      <c r="FB124" s="33"/>
      <c r="FC124" s="33"/>
      <c r="FD124" s="33"/>
      <c r="FE124" s="33"/>
      <c r="FF124" s="33"/>
      <c r="FG124" s="33"/>
      <c r="FH124" s="33"/>
      <c r="FI124" s="33"/>
      <c r="FJ124" s="33"/>
      <c r="FK124" s="33"/>
      <c r="FL124" s="33"/>
      <c r="FM124" s="33"/>
      <c r="FN124" s="33"/>
      <c r="FO124" s="33"/>
      <c r="FP124" s="33"/>
      <c r="FQ124" s="33"/>
      <c r="FR124" s="33"/>
      <c r="FS124" s="33"/>
      <c r="FT124" s="33"/>
      <c r="FU124" s="33"/>
      <c r="FV124" s="33"/>
      <c r="FW124" s="33"/>
      <c r="FX124" s="33"/>
      <c r="FY124" s="33"/>
      <c r="FZ124" s="33"/>
      <c r="GA124" s="33"/>
      <c r="GB124" s="33"/>
      <c r="GC124" s="33"/>
      <c r="GD124" s="33"/>
      <c r="GE124" s="33"/>
      <c r="GF124" s="33"/>
      <c r="GG124" s="33"/>
      <c r="GH124" s="33"/>
      <c r="GI124" s="33"/>
      <c r="GJ124" s="33"/>
      <c r="GK124" s="33"/>
      <c r="GL124" s="33"/>
      <c r="GM124" s="33"/>
      <c r="GN124" s="33"/>
      <c r="GO124" s="33"/>
      <c r="GP124" s="33"/>
      <c r="GQ124" s="33"/>
      <c r="GR124" s="33"/>
      <c r="GS124" s="33"/>
      <c r="GT124" s="33"/>
      <c r="GU124" s="33"/>
      <c r="GV124" s="33"/>
      <c r="GW124" s="33"/>
      <c r="GX124" s="33"/>
      <c r="GY124" s="33"/>
      <c r="GZ124" s="33"/>
      <c r="HA124" s="33"/>
      <c r="HB124" s="33"/>
      <c r="HC124" s="33"/>
      <c r="HD124" s="33"/>
      <c r="HE124" s="33"/>
      <c r="HF124" s="33"/>
      <c r="HG124" s="33"/>
      <c r="HH124" s="33"/>
      <c r="HI124" s="33"/>
      <c r="HJ124" s="33"/>
      <c r="HK124" s="33"/>
      <c r="HL124" s="33"/>
      <c r="HM124" s="33"/>
      <c r="HN124" s="33"/>
      <c r="HO124" s="33"/>
      <c r="HP124" s="33"/>
      <c r="HQ124" s="33"/>
      <c r="HR124" s="33"/>
      <c r="HS124" s="33"/>
      <c r="HT124" s="33"/>
      <c r="HU124" s="33"/>
      <c r="HV124" s="33"/>
      <c r="HW124" s="33"/>
      <c r="HX124" s="33"/>
      <c r="HY124" s="33"/>
      <c r="HZ124" s="33"/>
      <c r="IA124" s="33"/>
      <c r="IB124" s="33"/>
      <c r="IC124" s="33"/>
      <c r="ID124" s="33"/>
      <c r="IE124" s="33"/>
      <c r="IF124" s="33"/>
      <c r="IG124" s="33"/>
      <c r="IH124" s="33"/>
      <c r="II124" s="33"/>
      <c r="IJ124" s="33"/>
      <c r="IK124" s="33"/>
      <c r="IL124" s="33"/>
      <c r="IM124" s="33"/>
      <c r="IN124" s="33"/>
      <c r="IO124" s="33"/>
      <c r="IP124" s="33"/>
      <c r="IQ124" s="33"/>
      <c r="IR124" s="33"/>
      <c r="IS124" s="33"/>
      <c r="IT124" s="33"/>
      <c r="IU124" s="33"/>
      <c r="IV124" s="33"/>
      <c r="IW124" s="33"/>
      <c r="IX124" s="33"/>
      <c r="IY124" s="33"/>
      <c r="IZ124" s="33"/>
      <c r="JA124" s="33"/>
      <c r="JB124" s="33"/>
      <c r="JC124" s="33"/>
      <c r="JD124" s="33"/>
      <c r="JE124" s="33"/>
      <c r="JF124" s="33"/>
      <c r="JG124" s="33"/>
      <c r="JH124" s="33"/>
      <c r="JI124" s="33"/>
      <c r="JJ124" s="33"/>
      <c r="JK124" s="33"/>
      <c r="JL124" s="33"/>
      <c r="JM124" s="33"/>
      <c r="JN124" s="33"/>
      <c r="JO124" s="33"/>
      <c r="JP124" s="33"/>
      <c r="JQ124" s="33"/>
      <c r="JR124" s="33"/>
      <c r="JS124" s="33"/>
      <c r="JT124" s="33"/>
      <c r="JU124" s="33"/>
      <c r="JV124" s="33"/>
      <c r="JW124" s="33"/>
      <c r="JX124" s="33"/>
      <c r="JY124" s="33"/>
      <c r="JZ124" s="33"/>
      <c r="KA124" s="33"/>
      <c r="KB124" s="33"/>
      <c r="KC124" s="33"/>
      <c r="KD124" s="33"/>
      <c r="KE124" s="33"/>
      <c r="KF124" s="33"/>
      <c r="KG124" s="33"/>
      <c r="KH124" s="33"/>
      <c r="KI124" s="33"/>
      <c r="KJ124" s="33"/>
      <c r="KK124" s="33"/>
      <c r="KL124" s="33"/>
      <c r="KM124" s="33"/>
      <c r="KN124" s="33"/>
      <c r="KO124" s="33"/>
      <c r="KP124" s="33"/>
      <c r="KQ124" s="33"/>
      <c r="KR124" s="33"/>
      <c r="KS124" s="33"/>
      <c r="KT124" s="33"/>
      <c r="KU124" s="33"/>
      <c r="KV124" s="33"/>
      <c r="KW124" s="33"/>
      <c r="KX124" s="33"/>
      <c r="KY124" s="33"/>
      <c r="KZ124" s="33"/>
      <c r="LA124" s="33"/>
      <c r="LB124" s="33"/>
      <c r="LC124" s="33"/>
      <c r="LD124" s="33"/>
      <c r="LE124" s="33"/>
      <c r="LF124" s="33"/>
      <c r="LG124" s="33"/>
      <c r="LH124" s="33"/>
      <c r="LI124" s="33"/>
      <c r="LJ124" s="33"/>
      <c r="LK124" s="33"/>
      <c r="LL124" s="33"/>
      <c r="LM124" s="33"/>
      <c r="LN124" s="33"/>
      <c r="LO124" s="33"/>
      <c r="LP124" s="33"/>
      <c r="LQ124" s="33"/>
      <c r="LR124" s="33"/>
      <c r="LS124" s="33"/>
      <c r="LT124" s="33"/>
      <c r="LU124" s="33"/>
      <c r="LV124" s="33"/>
      <c r="LW124" s="33"/>
      <c r="LX124" s="33"/>
      <c r="LY124" s="33"/>
      <c r="LZ124" s="33"/>
      <c r="MA124" s="33"/>
      <c r="MB124" s="33"/>
      <c r="MC124" s="33"/>
      <c r="MD124" s="33"/>
      <c r="ME124" s="33"/>
      <c r="MF124" s="33"/>
      <c r="MG124" s="33"/>
      <c r="MH124" s="33"/>
      <c r="MI124" s="33"/>
      <c r="MJ124" s="33"/>
      <c r="MK124" s="33"/>
      <c r="ML124" s="33"/>
      <c r="MM124" s="33"/>
      <c r="MN124" s="33"/>
      <c r="MO124" s="33"/>
      <c r="MP124" s="33"/>
      <c r="MQ124" s="33"/>
      <c r="MR124" s="33"/>
      <c r="MS124" s="33"/>
      <c r="MT124" s="33"/>
      <c r="MU124" s="33"/>
      <c r="MV124" s="33"/>
      <c r="MW124" s="33"/>
      <c r="MX124" s="33"/>
      <c r="MY124" s="33"/>
      <c r="MZ124" s="33"/>
      <c r="NA124" s="33"/>
      <c r="NB124" s="33"/>
      <c r="NC124" s="33"/>
      <c r="ND124" s="33"/>
      <c r="NE124" s="33"/>
      <c r="NF124" s="33"/>
      <c r="NG124" s="33"/>
      <c r="NH124" s="33"/>
      <c r="NI124" s="33"/>
      <c r="NJ124" s="33"/>
      <c r="NK124" s="33"/>
      <c r="NL124" s="33"/>
      <c r="NM124" s="33"/>
      <c r="NN124" s="33"/>
      <c r="NO124" s="33"/>
      <c r="NP124" s="33"/>
      <c r="NQ124" s="33"/>
      <c r="NR124" s="33"/>
      <c r="NS124" s="33"/>
      <c r="NT124" s="33"/>
      <c r="NU124" s="33"/>
      <c r="NV124" s="33"/>
      <c r="NW124" s="33"/>
      <c r="NX124" s="33"/>
      <c r="NY124" s="33"/>
      <c r="NZ124" s="33"/>
      <c r="OA124" s="33"/>
      <c r="OB124" s="33"/>
      <c r="OC124" s="33"/>
      <c r="OD124" s="33"/>
      <c r="OE124" s="33"/>
      <c r="OF124" s="33"/>
      <c r="OG124" s="33"/>
      <c r="OH124" s="33"/>
      <c r="OI124" s="33"/>
      <c r="OJ124" s="33"/>
      <c r="OK124" s="33"/>
      <c r="OL124" s="33"/>
      <c r="OM124" s="33"/>
      <c r="ON124" s="33"/>
      <c r="OO124" s="33"/>
      <c r="OP124" s="33"/>
      <c r="OQ124" s="33"/>
      <c r="OR124" s="33"/>
      <c r="OS124" s="33"/>
      <c r="OT124" s="33"/>
      <c r="OU124" s="33"/>
      <c r="OV124" s="33"/>
      <c r="OW124" s="33"/>
      <c r="OX124" s="33"/>
      <c r="OY124" s="33"/>
      <c r="OZ124" s="33"/>
      <c r="PA124" s="33"/>
      <c r="PB124" s="33"/>
      <c r="PC124" s="33"/>
      <c r="PD124" s="33"/>
      <c r="PE124" s="33"/>
      <c r="PF124" s="33"/>
      <c r="PG124" s="33"/>
      <c r="PH124" s="33"/>
      <c r="PI124" s="33"/>
      <c r="PJ124" s="33"/>
      <c r="PK124" s="33"/>
      <c r="PL124" s="33"/>
      <c r="PM124" s="33"/>
      <c r="PN124" s="33"/>
      <c r="PO124" s="33"/>
      <c r="PP124" s="33"/>
      <c r="PQ124" s="33"/>
      <c r="PR124" s="33"/>
      <c r="PS124" s="33"/>
      <c r="PT124" s="33"/>
      <c r="PU124" s="33"/>
      <c r="PV124" s="33"/>
      <c r="PW124" s="33"/>
      <c r="PX124" s="33"/>
      <c r="PY124" s="33"/>
      <c r="PZ124" s="33"/>
      <c r="QA124" s="33"/>
      <c r="QB124" s="33"/>
      <c r="QC124" s="33"/>
      <c r="QD124" s="33"/>
      <c r="QE124" s="33"/>
      <c r="QF124" s="33"/>
      <c r="QG124" s="33"/>
      <c r="QH124" s="33"/>
      <c r="QI124" s="33"/>
      <c r="QJ124" s="33"/>
      <c r="QK124" s="33"/>
      <c r="QL124" s="33"/>
      <c r="QM124" s="33"/>
      <c r="QN124" s="33"/>
      <c r="QO124" s="33"/>
      <c r="QP124" s="33"/>
      <c r="QQ124" s="33"/>
      <c r="QR124" s="33"/>
      <c r="QS124" s="33"/>
      <c r="QT124" s="33"/>
      <c r="QU124" s="33"/>
      <c r="QV124" s="33"/>
      <c r="QW124" s="33"/>
      <c r="QX124" s="33"/>
      <c r="QY124" s="33"/>
      <c r="QZ124" s="33"/>
      <c r="RA124" s="33"/>
      <c r="RB124" s="33"/>
      <c r="RC124" s="33"/>
      <c r="RD124" s="33"/>
      <c r="RE124" s="33"/>
      <c r="RF124" s="33"/>
      <c r="RG124" s="33"/>
      <c r="RH124" s="33"/>
      <c r="RI124" s="33"/>
      <c r="RJ124" s="33"/>
      <c r="RK124" s="33"/>
      <c r="RL124" s="33"/>
      <c r="RM124" s="33"/>
      <c r="RN124" s="33"/>
      <c r="RO124" s="33"/>
      <c r="RP124" s="33"/>
      <c r="RQ124" s="33"/>
      <c r="RR124" s="33"/>
      <c r="RS124" s="33"/>
      <c r="RT124" s="33"/>
      <c r="RU124" s="33"/>
      <c r="RV124" s="33"/>
      <c r="RW124" s="33"/>
      <c r="RX124" s="33"/>
      <c r="RY124" s="33"/>
      <c r="RZ124" s="33"/>
      <c r="SA124" s="33"/>
      <c r="SB124" s="33"/>
      <c r="SC124" s="33"/>
      <c r="SD124" s="33"/>
      <c r="SE124" s="33"/>
      <c r="SF124" s="33"/>
      <c r="SG124" s="33"/>
      <c r="SH124" s="33"/>
      <c r="SI124" s="33"/>
      <c r="SJ124" s="33"/>
      <c r="SK124" s="33"/>
      <c r="SL124" s="33"/>
      <c r="SM124" s="33"/>
      <c r="SN124" s="33"/>
      <c r="SO124" s="33"/>
      <c r="SP124" s="33"/>
      <c r="SQ124" s="33"/>
      <c r="SR124" s="33"/>
      <c r="SS124" s="33"/>
      <c r="ST124" s="33"/>
      <c r="SU124" s="33"/>
      <c r="SV124" s="33"/>
      <c r="SW124" s="33"/>
      <c r="SX124" s="33"/>
      <c r="SY124" s="33"/>
      <c r="SZ124" s="33"/>
      <c r="TA124" s="33"/>
      <c r="TB124" s="33"/>
      <c r="TC124" s="33"/>
      <c r="TD124" s="33"/>
      <c r="TE124" s="33"/>
      <c r="TF124" s="33"/>
      <c r="TG124" s="33"/>
      <c r="TH124" s="33"/>
      <c r="TI124" s="33"/>
      <c r="TJ124" s="33"/>
      <c r="TK124" s="33"/>
      <c r="TL124" s="33"/>
      <c r="TM124" s="33"/>
      <c r="TN124" s="33"/>
      <c r="TO124" s="33"/>
      <c r="TP124" s="33"/>
      <c r="TQ124" s="33"/>
      <c r="TR124" s="33"/>
      <c r="TS124" s="33"/>
      <c r="TT124" s="33"/>
      <c r="TU124" s="33"/>
      <c r="TV124" s="33"/>
      <c r="TW124" s="33"/>
      <c r="TX124" s="33"/>
      <c r="TY124" s="33"/>
      <c r="TZ124" s="33"/>
      <c r="UA124" s="33"/>
      <c r="UB124" s="33"/>
      <c r="UC124" s="33"/>
      <c r="UD124" s="33"/>
      <c r="UE124" s="33"/>
      <c r="UF124" s="33"/>
      <c r="UG124" s="33"/>
      <c r="UH124" s="33"/>
      <c r="UI124" s="33"/>
      <c r="UJ124" s="33"/>
      <c r="UK124" s="33"/>
      <c r="UL124" s="33"/>
      <c r="UM124" s="33"/>
      <c r="UN124" s="33"/>
      <c r="UO124" s="33"/>
      <c r="UP124" s="33"/>
      <c r="UQ124" s="33"/>
      <c r="UR124" s="33"/>
      <c r="US124" s="33"/>
      <c r="UT124" s="33"/>
      <c r="UU124" s="33"/>
      <c r="UV124" s="33"/>
      <c r="UW124" s="33"/>
      <c r="UX124" s="33"/>
      <c r="UY124" s="33"/>
      <c r="UZ124" s="33"/>
      <c r="VA124" s="33"/>
      <c r="VB124" s="33"/>
      <c r="VC124" s="33"/>
      <c r="VD124" s="33"/>
      <c r="VE124" s="33"/>
      <c r="VF124" s="33"/>
      <c r="VG124" s="33"/>
      <c r="VH124" s="33"/>
      <c r="VI124" s="33"/>
      <c r="VJ124" s="33"/>
      <c r="VK124" s="33"/>
      <c r="VL124" s="33"/>
      <c r="VM124" s="33"/>
      <c r="VN124" s="33"/>
      <c r="VO124" s="33"/>
      <c r="VP124" s="33"/>
      <c r="VQ124" s="33"/>
      <c r="VR124" s="33"/>
      <c r="VS124" s="33"/>
      <c r="VT124" s="33"/>
      <c r="VU124" s="33"/>
      <c r="VV124" s="33"/>
      <c r="VW124" s="33"/>
      <c r="VX124" s="33"/>
      <c r="VY124" s="33"/>
      <c r="VZ124" s="33"/>
      <c r="WA124" s="33"/>
      <c r="WB124" s="33"/>
      <c r="WC124" s="33"/>
      <c r="WD124" s="33"/>
      <c r="WE124" s="33"/>
      <c r="WF124" s="33"/>
      <c r="WG124" s="33"/>
      <c r="WH124" s="33"/>
      <c r="WI124" s="33"/>
      <c r="WJ124" s="33"/>
      <c r="WK124" s="33"/>
      <c r="WL124" s="33"/>
      <c r="WM124" s="33"/>
      <c r="WN124" s="33"/>
      <c r="WO124" s="33"/>
      <c r="WP124" s="33"/>
      <c r="WQ124" s="33"/>
      <c r="WR124" s="33"/>
      <c r="WS124" s="33"/>
      <c r="WT124" s="33"/>
      <c r="WU124" s="33"/>
      <c r="WV124" s="33"/>
      <c r="WW124" s="33"/>
      <c r="WX124" s="33"/>
      <c r="WY124" s="33"/>
      <c r="WZ124" s="33"/>
      <c r="XA124" s="33"/>
      <c r="XB124" s="33"/>
      <c r="XC124" s="33"/>
      <c r="XD124" s="33"/>
      <c r="XE124" s="33"/>
      <c r="XF124" s="33"/>
      <c r="XG124" s="33"/>
      <c r="XH124" s="33"/>
      <c r="XI124" s="33"/>
      <c r="XJ124" s="33"/>
      <c r="XK124" s="33"/>
      <c r="XL124" s="33"/>
      <c r="XM124" s="33"/>
      <c r="XN124" s="33"/>
      <c r="XO124" s="33"/>
      <c r="XP124" s="33"/>
      <c r="XQ124" s="33"/>
      <c r="XR124" s="33"/>
      <c r="XS124" s="33"/>
      <c r="XT124" s="33"/>
      <c r="XU124" s="33"/>
      <c r="XV124" s="33"/>
      <c r="XW124" s="33"/>
      <c r="XX124" s="33"/>
      <c r="XY124" s="33"/>
      <c r="XZ124" s="33"/>
      <c r="YA124" s="33"/>
      <c r="YB124" s="33"/>
      <c r="YC124" s="33"/>
      <c r="YD124" s="33"/>
      <c r="YE124" s="33"/>
      <c r="YF124" s="33"/>
      <c r="YG124" s="33"/>
      <c r="YH124" s="33"/>
      <c r="YI124" s="33"/>
      <c r="YJ124" s="33"/>
      <c r="YK124" s="33"/>
      <c r="YL124" s="33"/>
      <c r="YM124" s="33"/>
      <c r="YN124" s="33"/>
      <c r="YO124" s="33"/>
      <c r="YP124" s="33"/>
      <c r="YQ124" s="33"/>
      <c r="YR124" s="33"/>
      <c r="YS124" s="33"/>
      <c r="YT124" s="33"/>
      <c r="YU124" s="33"/>
      <c r="YV124" s="33"/>
      <c r="YW124" s="33"/>
      <c r="YX124" s="33"/>
      <c r="YY124" s="33"/>
      <c r="YZ124" s="33"/>
      <c r="ZA124" s="33"/>
      <c r="ZB124" s="33"/>
      <c r="ZC124" s="33"/>
      <c r="ZD124" s="33"/>
      <c r="ZE124" s="33"/>
      <c r="ZF124" s="33"/>
      <c r="ZG124" s="33"/>
      <c r="ZH124" s="33"/>
      <c r="ZI124" s="33"/>
      <c r="ZJ124" s="33"/>
      <c r="ZK124" s="33"/>
      <c r="ZL124" s="33"/>
      <c r="ZM124" s="33"/>
      <c r="ZN124" s="33"/>
      <c r="ZO124" s="33"/>
      <c r="ZP124" s="33"/>
      <c r="ZQ124" s="33"/>
      <c r="ZR124" s="33"/>
      <c r="ZS124" s="33"/>
      <c r="ZT124" s="33"/>
      <c r="ZU124" s="33"/>
      <c r="ZV124" s="33"/>
      <c r="ZW124" s="33"/>
      <c r="ZX124" s="33"/>
      <c r="ZY124" s="33"/>
      <c r="ZZ124" s="33"/>
      <c r="AAA124" s="33"/>
      <c r="AAB124" s="33"/>
      <c r="AAC124" s="33"/>
      <c r="AAD124" s="33"/>
      <c r="AAE124" s="33"/>
      <c r="AAF124" s="33"/>
      <c r="AAG124" s="33"/>
      <c r="AAH124" s="33"/>
      <c r="AAI124" s="33"/>
      <c r="AAJ124" s="33"/>
      <c r="AAK124" s="33"/>
      <c r="AAL124" s="33"/>
      <c r="AAM124" s="33"/>
      <c r="AAN124" s="33"/>
      <c r="AAO124" s="33"/>
      <c r="AAP124" s="33"/>
      <c r="AAQ124" s="33"/>
      <c r="AAR124" s="33"/>
      <c r="AAS124" s="33"/>
      <c r="AAT124" s="33"/>
      <c r="AAU124" s="33"/>
      <c r="AAV124" s="33"/>
      <c r="AAW124" s="33"/>
      <c r="AAX124" s="33"/>
      <c r="AAY124" s="33"/>
      <c r="AAZ124" s="33"/>
      <c r="ABA124" s="33"/>
      <c r="ABB124" s="33"/>
      <c r="ABC124" s="33"/>
      <c r="ABD124" s="33"/>
      <c r="ABE124" s="33"/>
      <c r="ABF124" s="33"/>
      <c r="ABG124" s="33"/>
      <c r="ABH124" s="33"/>
      <c r="ABI124" s="33"/>
      <c r="ABJ124" s="33"/>
      <c r="ABK124" s="33"/>
      <c r="ABL124" s="33"/>
      <c r="ABM124" s="33"/>
      <c r="ABN124" s="33"/>
      <c r="ABO124" s="33"/>
      <c r="ABP124" s="33"/>
      <c r="ABQ124" s="33"/>
      <c r="ABR124" s="33"/>
      <c r="ABS124" s="33"/>
      <c r="ABT124" s="33"/>
      <c r="ABU124" s="33"/>
      <c r="ABV124" s="33"/>
      <c r="ABW124" s="33"/>
      <c r="ABX124" s="33"/>
      <c r="ABY124" s="33"/>
      <c r="ABZ124" s="33"/>
      <c r="ACA124" s="33"/>
      <c r="ACB124" s="33"/>
      <c r="ACC124" s="33"/>
      <c r="ACD124" s="33"/>
      <c r="ACE124" s="33"/>
      <c r="ACF124" s="33"/>
      <c r="ACG124" s="33"/>
      <c r="ACH124" s="33"/>
      <c r="ACI124" s="33"/>
      <c r="ACJ124" s="33"/>
      <c r="ACK124" s="33"/>
      <c r="ACL124" s="33"/>
      <c r="ACM124" s="33"/>
      <c r="ACN124" s="33"/>
      <c r="ACO124" s="33"/>
      <c r="ACP124" s="33"/>
      <c r="ACQ124" s="33"/>
      <c r="ACR124" s="33"/>
      <c r="ACS124" s="33"/>
      <c r="ACT124" s="33"/>
      <c r="ACU124" s="33"/>
      <c r="ACV124" s="33"/>
      <c r="ACW124" s="33"/>
      <c r="ACX124" s="33"/>
      <c r="ACY124" s="33"/>
      <c r="ACZ124" s="33"/>
      <c r="ADA124" s="33"/>
      <c r="ADB124" s="33"/>
      <c r="ADC124" s="33"/>
      <c r="ADD124" s="33"/>
      <c r="ADE124" s="33"/>
      <c r="ADF124" s="33"/>
      <c r="ADG124" s="33"/>
      <c r="ADH124" s="33"/>
      <c r="ADI124" s="33"/>
      <c r="ADJ124" s="33"/>
      <c r="ADK124" s="33"/>
      <c r="ADL124" s="33"/>
      <c r="ADM124" s="33"/>
      <c r="ADN124" s="33"/>
      <c r="ADO124" s="33"/>
      <c r="ADP124" s="33"/>
      <c r="ADQ124" s="33"/>
      <c r="ADR124" s="33"/>
      <c r="ADS124" s="33"/>
      <c r="ADT124" s="33"/>
      <c r="ADU124" s="33"/>
      <c r="ADV124" s="33"/>
      <c r="ADW124" s="33"/>
      <c r="ADX124" s="33"/>
      <c r="ADY124" s="33"/>
      <c r="ADZ124" s="33"/>
      <c r="AEA124" s="33"/>
      <c r="AEB124" s="33"/>
      <c r="AEC124" s="33"/>
      <c r="AED124" s="33"/>
      <c r="AEE124" s="33"/>
      <c r="AEF124" s="33"/>
      <c r="AEG124" s="33"/>
      <c r="AEH124" s="33"/>
      <c r="AEI124" s="33"/>
      <c r="AEJ124" s="33"/>
      <c r="AEK124" s="33"/>
      <c r="AEL124" s="33"/>
      <c r="AEM124" s="33"/>
      <c r="AEN124" s="33"/>
      <c r="AEO124" s="33"/>
      <c r="AEP124" s="33"/>
      <c r="AEQ124" s="33"/>
      <c r="AER124" s="33"/>
      <c r="AES124" s="33"/>
      <c r="AET124" s="33"/>
      <c r="AEU124" s="33"/>
      <c r="AEV124" s="33"/>
      <c r="AEW124" s="33"/>
      <c r="AEX124" s="33"/>
      <c r="AEY124" s="33"/>
      <c r="AEZ124" s="33"/>
      <c r="AFA124" s="33"/>
      <c r="AFB124" s="33"/>
      <c r="AFC124" s="33"/>
      <c r="AFD124" s="33"/>
      <c r="AFE124" s="33"/>
      <c r="AFF124" s="33"/>
      <c r="AFG124" s="33"/>
      <c r="AFH124" s="33"/>
      <c r="AFI124" s="33"/>
      <c r="AFJ124" s="33"/>
      <c r="AFK124" s="33"/>
      <c r="AFL124" s="33"/>
      <c r="AFM124" s="33"/>
      <c r="AFN124" s="33"/>
      <c r="AFO124" s="33"/>
      <c r="AFP124" s="33"/>
      <c r="AFQ124" s="33"/>
      <c r="AFR124" s="33"/>
      <c r="AFS124" s="33"/>
      <c r="AFT124" s="33"/>
      <c r="AFU124" s="33"/>
      <c r="AFV124" s="33"/>
      <c r="AFW124" s="33"/>
      <c r="AFX124" s="33"/>
      <c r="AFY124" s="33"/>
      <c r="AFZ124" s="33"/>
      <c r="AGA124" s="33"/>
      <c r="AGB124" s="33"/>
      <c r="AGC124" s="33"/>
      <c r="AGD124" s="33"/>
      <c r="AGE124" s="33"/>
      <c r="AGF124" s="33"/>
      <c r="AGG124" s="33"/>
      <c r="AGH124" s="33"/>
      <c r="AGI124" s="33"/>
      <c r="AGJ124" s="33"/>
      <c r="AGK124" s="33"/>
      <c r="AGL124" s="33"/>
      <c r="AGM124" s="33"/>
      <c r="AGN124" s="33"/>
      <c r="AGO124" s="33"/>
      <c r="AGP124" s="33"/>
      <c r="AGQ124" s="33"/>
      <c r="AGR124" s="33"/>
      <c r="AGS124" s="33"/>
      <c r="AGT124" s="33"/>
      <c r="AGU124" s="33"/>
      <c r="AGV124" s="33"/>
      <c r="AGW124" s="33"/>
      <c r="AGX124" s="33"/>
      <c r="AGY124" s="33"/>
      <c r="AGZ124" s="33"/>
      <c r="AHA124" s="33"/>
      <c r="AHB124" s="33"/>
      <c r="AHC124" s="33"/>
      <c r="AHD124" s="33"/>
      <c r="AHE124" s="33"/>
      <c r="AHF124" s="33"/>
      <c r="AHG124" s="33"/>
      <c r="AHH124" s="33"/>
      <c r="AHI124" s="33"/>
      <c r="AHJ124" s="33"/>
      <c r="AHK124" s="33"/>
      <c r="AHL124" s="33"/>
      <c r="AHM124" s="33"/>
      <c r="AHN124" s="33"/>
      <c r="AHO124" s="33"/>
      <c r="AHP124" s="33"/>
      <c r="AHQ124" s="33"/>
      <c r="AHR124" s="33"/>
      <c r="AHS124" s="33"/>
      <c r="AHT124" s="33"/>
      <c r="AHU124" s="33"/>
      <c r="AHV124" s="33"/>
      <c r="AHW124" s="33"/>
      <c r="AHX124" s="33"/>
      <c r="AHY124" s="33"/>
      <c r="AHZ124" s="33"/>
      <c r="AIA124" s="33"/>
      <c r="AIB124" s="33"/>
      <c r="AIC124" s="33"/>
      <c r="AID124" s="33"/>
      <c r="AIE124" s="33"/>
      <c r="AIF124" s="33"/>
      <c r="AIG124" s="33"/>
      <c r="AIH124" s="33"/>
      <c r="AII124" s="33"/>
      <c r="AIJ124" s="33"/>
      <c r="AIK124" s="33"/>
      <c r="AIL124" s="33"/>
      <c r="AIM124" s="33"/>
      <c r="AIN124" s="33"/>
      <c r="AIO124" s="33"/>
      <c r="AIP124" s="33"/>
      <c r="AIQ124" s="33"/>
      <c r="AIR124" s="33"/>
      <c r="AIS124" s="33"/>
      <c r="AIT124" s="33"/>
      <c r="AIU124" s="33"/>
      <c r="AIV124" s="33"/>
      <c r="AIW124" s="33"/>
      <c r="AIX124" s="33"/>
      <c r="AIY124" s="33"/>
      <c r="AIZ124" s="33"/>
      <c r="AJA124" s="33"/>
      <c r="AJB124" s="33"/>
      <c r="AJC124" s="33"/>
      <c r="AJD124" s="33"/>
      <c r="AJE124" s="33"/>
      <c r="AJF124" s="33"/>
      <c r="AJG124" s="33"/>
      <c r="AJH124" s="33"/>
      <c r="AJI124" s="33"/>
      <c r="AJJ124" s="33"/>
      <c r="AJK124" s="33"/>
      <c r="AJL124" s="33"/>
      <c r="AJM124" s="33"/>
      <c r="AJN124" s="33"/>
      <c r="AJO124" s="33"/>
      <c r="AJP124" s="33"/>
      <c r="AJQ124" s="33"/>
      <c r="AJR124" s="33"/>
      <c r="AJS124" s="33"/>
      <c r="AJT124" s="33"/>
      <c r="AJU124" s="33"/>
      <c r="AJV124" s="33"/>
      <c r="AJW124" s="33"/>
      <c r="AJX124" s="33"/>
      <c r="AJY124" s="33"/>
      <c r="AJZ124" s="33"/>
      <c r="AKA124" s="33"/>
      <c r="AKB124" s="33"/>
      <c r="AKC124" s="33"/>
      <c r="AKD124" s="33"/>
      <c r="AKE124" s="33"/>
      <c r="AKF124" s="33"/>
      <c r="AKG124" s="33"/>
      <c r="AKH124" s="33"/>
      <c r="AKI124" s="33"/>
      <c r="AKJ124" s="33"/>
      <c r="AKK124" s="33"/>
      <c r="AKL124" s="33"/>
      <c r="AKM124" s="33"/>
      <c r="AKN124" s="33"/>
      <c r="AKO124" s="33"/>
      <c r="AKP124" s="33"/>
      <c r="AKQ124" s="33"/>
      <c r="AKR124" s="33"/>
      <c r="AKS124" s="33"/>
      <c r="AKT124" s="33"/>
      <c r="AKU124" s="33"/>
      <c r="AKV124" s="33"/>
      <c r="AKW124" s="33"/>
      <c r="AKX124" s="33"/>
      <c r="AKY124" s="33"/>
      <c r="AKZ124" s="33"/>
      <c r="ALA124" s="33"/>
      <c r="ALB124" s="33"/>
      <c r="ALC124" s="33"/>
      <c r="ALD124" s="33"/>
      <c r="ALE124" s="33"/>
      <c r="ALF124" s="33"/>
      <c r="ALG124" s="33"/>
      <c r="ALH124" s="33"/>
      <c r="ALI124" s="33"/>
      <c r="ALJ124" s="33"/>
      <c r="ALK124" s="33"/>
      <c r="ALL124" s="33"/>
      <c r="ALM124" s="33"/>
      <c r="ALN124" s="33"/>
      <c r="ALO124" s="33"/>
      <c r="ALP124" s="33"/>
      <c r="ALQ124" s="33"/>
      <c r="ALR124" s="33"/>
      <c r="ALS124" s="33"/>
      <c r="ALT124" s="33"/>
      <c r="ALU124" s="33"/>
      <c r="ALV124" s="33"/>
      <c r="ALW124" s="33"/>
      <c r="ALX124" s="33"/>
      <c r="ALY124" s="33"/>
      <c r="ALZ124" s="33"/>
      <c r="AMA124" s="33"/>
      <c r="AMB124" s="33"/>
      <c r="AMC124" s="33"/>
      <c r="AMD124" s="33"/>
      <c r="AME124" s="33"/>
      <c r="AMF124" s="33"/>
      <c r="AMG124" s="33"/>
      <c r="AMH124" s="33"/>
      <c r="AMI124" s="33"/>
      <c r="AMJ124" s="33"/>
      <c r="AMK124" s="33"/>
    </row>
    <row r="125" spans="1:1025" s="31" customFormat="1" ht="14.25" customHeight="1">
      <c r="A125" s="180" t="s">
        <v>12</v>
      </c>
      <c r="B125" s="262" t="s">
        <v>128</v>
      </c>
      <c r="C125" s="263"/>
      <c r="D125" s="263"/>
      <c r="E125" s="263"/>
      <c r="F125" s="263"/>
      <c r="G125" s="105">
        <f>ROUND((5/30)/12*0.015*($G$119),2)</f>
        <v>1.07</v>
      </c>
      <c r="H125" s="15"/>
      <c r="I125" s="1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33"/>
      <c r="CH125" s="33"/>
      <c r="CI125" s="33"/>
      <c r="CJ125" s="33"/>
      <c r="CK125" s="33"/>
      <c r="CL125" s="33"/>
      <c r="CM125" s="33"/>
      <c r="CN125" s="33"/>
      <c r="CO125" s="33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33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33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33"/>
      <c r="EW125" s="33"/>
      <c r="EX125" s="33"/>
      <c r="EY125" s="33"/>
      <c r="EZ125" s="33"/>
      <c r="FA125" s="33"/>
      <c r="FB125" s="33"/>
      <c r="FC125" s="33"/>
      <c r="FD125" s="33"/>
      <c r="FE125" s="33"/>
      <c r="FF125" s="33"/>
      <c r="FG125" s="33"/>
      <c r="FH125" s="33"/>
      <c r="FI125" s="33"/>
      <c r="FJ125" s="33"/>
      <c r="FK125" s="33"/>
      <c r="FL125" s="33"/>
      <c r="FM125" s="33"/>
      <c r="FN125" s="33"/>
      <c r="FO125" s="33"/>
      <c r="FP125" s="33"/>
      <c r="FQ125" s="33"/>
      <c r="FR125" s="33"/>
      <c r="FS125" s="33"/>
      <c r="FT125" s="33"/>
      <c r="FU125" s="33"/>
      <c r="FV125" s="33"/>
      <c r="FW125" s="33"/>
      <c r="FX125" s="33"/>
      <c r="FY125" s="33"/>
      <c r="FZ125" s="33"/>
      <c r="GA125" s="33"/>
      <c r="GB125" s="33"/>
      <c r="GC125" s="33"/>
      <c r="GD125" s="33"/>
      <c r="GE125" s="33"/>
      <c r="GF125" s="33"/>
      <c r="GG125" s="33"/>
      <c r="GH125" s="33"/>
      <c r="GI125" s="33"/>
      <c r="GJ125" s="33"/>
      <c r="GK125" s="33"/>
      <c r="GL125" s="33"/>
      <c r="GM125" s="33"/>
      <c r="GN125" s="33"/>
      <c r="GO125" s="33"/>
      <c r="GP125" s="33"/>
      <c r="GQ125" s="33"/>
      <c r="GR125" s="33"/>
      <c r="GS125" s="33"/>
      <c r="GT125" s="33"/>
      <c r="GU125" s="33"/>
      <c r="GV125" s="33"/>
      <c r="GW125" s="33"/>
      <c r="GX125" s="33"/>
      <c r="GY125" s="33"/>
      <c r="GZ125" s="33"/>
      <c r="HA125" s="33"/>
      <c r="HB125" s="33"/>
      <c r="HC125" s="33"/>
      <c r="HD125" s="33"/>
      <c r="HE125" s="33"/>
      <c r="HF125" s="33"/>
      <c r="HG125" s="33"/>
      <c r="HH125" s="33"/>
      <c r="HI125" s="33"/>
      <c r="HJ125" s="33"/>
      <c r="HK125" s="33"/>
      <c r="HL125" s="33"/>
      <c r="HM125" s="33"/>
      <c r="HN125" s="33"/>
      <c r="HO125" s="33"/>
      <c r="HP125" s="33"/>
      <c r="HQ125" s="33"/>
      <c r="HR125" s="33"/>
      <c r="HS125" s="33"/>
      <c r="HT125" s="33"/>
      <c r="HU125" s="33"/>
      <c r="HV125" s="33"/>
      <c r="HW125" s="33"/>
      <c r="HX125" s="33"/>
      <c r="HY125" s="33"/>
      <c r="HZ125" s="33"/>
      <c r="IA125" s="33"/>
      <c r="IB125" s="33"/>
      <c r="IC125" s="33"/>
      <c r="ID125" s="33"/>
      <c r="IE125" s="33"/>
      <c r="IF125" s="33"/>
      <c r="IG125" s="33"/>
      <c r="IH125" s="33"/>
      <c r="II125" s="33"/>
      <c r="IJ125" s="33"/>
      <c r="IK125" s="33"/>
      <c r="IL125" s="33"/>
      <c r="IM125" s="33"/>
      <c r="IN125" s="33"/>
      <c r="IO125" s="33"/>
      <c r="IP125" s="33"/>
      <c r="IQ125" s="33"/>
      <c r="IR125" s="33"/>
      <c r="IS125" s="33"/>
      <c r="IT125" s="33"/>
      <c r="IU125" s="33"/>
      <c r="IV125" s="33"/>
      <c r="IW125" s="33"/>
      <c r="IX125" s="33"/>
      <c r="IY125" s="33"/>
      <c r="IZ125" s="33"/>
      <c r="JA125" s="33"/>
      <c r="JB125" s="33"/>
      <c r="JC125" s="33"/>
      <c r="JD125" s="33"/>
      <c r="JE125" s="33"/>
      <c r="JF125" s="33"/>
      <c r="JG125" s="33"/>
      <c r="JH125" s="33"/>
      <c r="JI125" s="33"/>
      <c r="JJ125" s="33"/>
      <c r="JK125" s="33"/>
      <c r="JL125" s="33"/>
      <c r="JM125" s="33"/>
      <c r="JN125" s="33"/>
      <c r="JO125" s="33"/>
      <c r="JP125" s="33"/>
      <c r="JQ125" s="33"/>
      <c r="JR125" s="33"/>
      <c r="JS125" s="33"/>
      <c r="JT125" s="33"/>
      <c r="JU125" s="33"/>
      <c r="JV125" s="33"/>
      <c r="JW125" s="33"/>
      <c r="JX125" s="33"/>
      <c r="JY125" s="33"/>
      <c r="JZ125" s="33"/>
      <c r="KA125" s="33"/>
      <c r="KB125" s="33"/>
      <c r="KC125" s="33"/>
      <c r="KD125" s="33"/>
      <c r="KE125" s="33"/>
      <c r="KF125" s="33"/>
      <c r="KG125" s="33"/>
      <c r="KH125" s="33"/>
      <c r="KI125" s="33"/>
      <c r="KJ125" s="33"/>
      <c r="KK125" s="33"/>
      <c r="KL125" s="33"/>
      <c r="KM125" s="33"/>
      <c r="KN125" s="33"/>
      <c r="KO125" s="33"/>
      <c r="KP125" s="33"/>
      <c r="KQ125" s="33"/>
      <c r="KR125" s="33"/>
      <c r="KS125" s="33"/>
      <c r="KT125" s="33"/>
      <c r="KU125" s="33"/>
      <c r="KV125" s="33"/>
      <c r="KW125" s="33"/>
      <c r="KX125" s="33"/>
      <c r="KY125" s="33"/>
      <c r="KZ125" s="33"/>
      <c r="LA125" s="33"/>
      <c r="LB125" s="33"/>
      <c r="LC125" s="33"/>
      <c r="LD125" s="33"/>
      <c r="LE125" s="33"/>
      <c r="LF125" s="33"/>
      <c r="LG125" s="33"/>
      <c r="LH125" s="33"/>
      <c r="LI125" s="33"/>
      <c r="LJ125" s="33"/>
      <c r="LK125" s="33"/>
      <c r="LL125" s="33"/>
      <c r="LM125" s="33"/>
      <c r="LN125" s="33"/>
      <c r="LO125" s="33"/>
      <c r="LP125" s="33"/>
      <c r="LQ125" s="33"/>
      <c r="LR125" s="33"/>
      <c r="LS125" s="33"/>
      <c r="LT125" s="33"/>
      <c r="LU125" s="33"/>
      <c r="LV125" s="33"/>
      <c r="LW125" s="33"/>
      <c r="LX125" s="33"/>
      <c r="LY125" s="33"/>
      <c r="LZ125" s="33"/>
      <c r="MA125" s="33"/>
      <c r="MB125" s="33"/>
      <c r="MC125" s="33"/>
      <c r="MD125" s="33"/>
      <c r="ME125" s="33"/>
      <c r="MF125" s="33"/>
      <c r="MG125" s="33"/>
      <c r="MH125" s="33"/>
      <c r="MI125" s="33"/>
      <c r="MJ125" s="33"/>
      <c r="MK125" s="33"/>
      <c r="ML125" s="33"/>
      <c r="MM125" s="33"/>
      <c r="MN125" s="33"/>
      <c r="MO125" s="33"/>
      <c r="MP125" s="33"/>
      <c r="MQ125" s="33"/>
      <c r="MR125" s="33"/>
      <c r="MS125" s="33"/>
      <c r="MT125" s="33"/>
      <c r="MU125" s="33"/>
      <c r="MV125" s="33"/>
      <c r="MW125" s="33"/>
      <c r="MX125" s="33"/>
      <c r="MY125" s="33"/>
      <c r="MZ125" s="33"/>
      <c r="NA125" s="33"/>
      <c r="NB125" s="33"/>
      <c r="NC125" s="33"/>
      <c r="ND125" s="33"/>
      <c r="NE125" s="33"/>
      <c r="NF125" s="33"/>
      <c r="NG125" s="33"/>
      <c r="NH125" s="33"/>
      <c r="NI125" s="33"/>
      <c r="NJ125" s="33"/>
      <c r="NK125" s="33"/>
      <c r="NL125" s="33"/>
      <c r="NM125" s="33"/>
      <c r="NN125" s="33"/>
      <c r="NO125" s="33"/>
      <c r="NP125" s="33"/>
      <c r="NQ125" s="33"/>
      <c r="NR125" s="33"/>
      <c r="NS125" s="33"/>
      <c r="NT125" s="33"/>
      <c r="NU125" s="33"/>
      <c r="NV125" s="33"/>
      <c r="NW125" s="33"/>
      <c r="NX125" s="33"/>
      <c r="NY125" s="33"/>
      <c r="NZ125" s="33"/>
      <c r="OA125" s="33"/>
      <c r="OB125" s="33"/>
      <c r="OC125" s="33"/>
      <c r="OD125" s="33"/>
      <c r="OE125" s="33"/>
      <c r="OF125" s="33"/>
      <c r="OG125" s="33"/>
      <c r="OH125" s="33"/>
      <c r="OI125" s="33"/>
      <c r="OJ125" s="33"/>
      <c r="OK125" s="33"/>
      <c r="OL125" s="33"/>
      <c r="OM125" s="33"/>
      <c r="ON125" s="33"/>
      <c r="OO125" s="33"/>
      <c r="OP125" s="33"/>
      <c r="OQ125" s="33"/>
      <c r="OR125" s="33"/>
      <c r="OS125" s="33"/>
      <c r="OT125" s="33"/>
      <c r="OU125" s="33"/>
      <c r="OV125" s="33"/>
      <c r="OW125" s="33"/>
      <c r="OX125" s="33"/>
      <c r="OY125" s="33"/>
      <c r="OZ125" s="33"/>
      <c r="PA125" s="33"/>
      <c r="PB125" s="33"/>
      <c r="PC125" s="33"/>
      <c r="PD125" s="33"/>
      <c r="PE125" s="33"/>
      <c r="PF125" s="33"/>
      <c r="PG125" s="33"/>
      <c r="PH125" s="33"/>
      <c r="PI125" s="33"/>
      <c r="PJ125" s="33"/>
      <c r="PK125" s="33"/>
      <c r="PL125" s="33"/>
      <c r="PM125" s="33"/>
      <c r="PN125" s="33"/>
      <c r="PO125" s="33"/>
      <c r="PP125" s="33"/>
      <c r="PQ125" s="33"/>
      <c r="PR125" s="33"/>
      <c r="PS125" s="33"/>
      <c r="PT125" s="33"/>
      <c r="PU125" s="33"/>
      <c r="PV125" s="33"/>
      <c r="PW125" s="33"/>
      <c r="PX125" s="33"/>
      <c r="PY125" s="33"/>
      <c r="PZ125" s="33"/>
      <c r="QA125" s="33"/>
      <c r="QB125" s="33"/>
      <c r="QC125" s="33"/>
      <c r="QD125" s="33"/>
      <c r="QE125" s="33"/>
      <c r="QF125" s="33"/>
      <c r="QG125" s="33"/>
      <c r="QH125" s="33"/>
      <c r="QI125" s="33"/>
      <c r="QJ125" s="33"/>
      <c r="QK125" s="33"/>
      <c r="QL125" s="33"/>
      <c r="QM125" s="33"/>
      <c r="QN125" s="33"/>
      <c r="QO125" s="33"/>
      <c r="QP125" s="33"/>
      <c r="QQ125" s="33"/>
      <c r="QR125" s="33"/>
      <c r="QS125" s="33"/>
      <c r="QT125" s="33"/>
      <c r="QU125" s="33"/>
      <c r="QV125" s="33"/>
      <c r="QW125" s="33"/>
      <c r="QX125" s="33"/>
      <c r="QY125" s="33"/>
      <c r="QZ125" s="33"/>
      <c r="RA125" s="33"/>
      <c r="RB125" s="33"/>
      <c r="RC125" s="33"/>
      <c r="RD125" s="33"/>
      <c r="RE125" s="33"/>
      <c r="RF125" s="33"/>
      <c r="RG125" s="33"/>
      <c r="RH125" s="33"/>
      <c r="RI125" s="33"/>
      <c r="RJ125" s="33"/>
      <c r="RK125" s="33"/>
      <c r="RL125" s="33"/>
      <c r="RM125" s="33"/>
      <c r="RN125" s="33"/>
      <c r="RO125" s="33"/>
      <c r="RP125" s="33"/>
      <c r="RQ125" s="33"/>
      <c r="RR125" s="33"/>
      <c r="RS125" s="33"/>
      <c r="RT125" s="33"/>
      <c r="RU125" s="33"/>
      <c r="RV125" s="33"/>
      <c r="RW125" s="33"/>
      <c r="RX125" s="33"/>
      <c r="RY125" s="33"/>
      <c r="RZ125" s="33"/>
      <c r="SA125" s="33"/>
      <c r="SB125" s="33"/>
      <c r="SC125" s="33"/>
      <c r="SD125" s="33"/>
      <c r="SE125" s="33"/>
      <c r="SF125" s="33"/>
      <c r="SG125" s="33"/>
      <c r="SH125" s="33"/>
      <c r="SI125" s="33"/>
      <c r="SJ125" s="33"/>
      <c r="SK125" s="33"/>
      <c r="SL125" s="33"/>
      <c r="SM125" s="33"/>
      <c r="SN125" s="33"/>
      <c r="SO125" s="33"/>
      <c r="SP125" s="33"/>
      <c r="SQ125" s="33"/>
      <c r="SR125" s="33"/>
      <c r="SS125" s="33"/>
      <c r="ST125" s="33"/>
      <c r="SU125" s="33"/>
      <c r="SV125" s="33"/>
      <c r="SW125" s="33"/>
      <c r="SX125" s="33"/>
      <c r="SY125" s="33"/>
      <c r="SZ125" s="33"/>
      <c r="TA125" s="33"/>
      <c r="TB125" s="33"/>
      <c r="TC125" s="33"/>
      <c r="TD125" s="33"/>
      <c r="TE125" s="33"/>
      <c r="TF125" s="33"/>
      <c r="TG125" s="33"/>
      <c r="TH125" s="33"/>
      <c r="TI125" s="33"/>
      <c r="TJ125" s="33"/>
      <c r="TK125" s="33"/>
      <c r="TL125" s="33"/>
      <c r="TM125" s="33"/>
      <c r="TN125" s="33"/>
      <c r="TO125" s="33"/>
      <c r="TP125" s="33"/>
      <c r="TQ125" s="33"/>
      <c r="TR125" s="33"/>
      <c r="TS125" s="33"/>
      <c r="TT125" s="33"/>
      <c r="TU125" s="33"/>
      <c r="TV125" s="33"/>
      <c r="TW125" s="33"/>
      <c r="TX125" s="33"/>
      <c r="TY125" s="33"/>
      <c r="TZ125" s="33"/>
      <c r="UA125" s="33"/>
      <c r="UB125" s="33"/>
      <c r="UC125" s="33"/>
      <c r="UD125" s="33"/>
      <c r="UE125" s="33"/>
      <c r="UF125" s="33"/>
      <c r="UG125" s="33"/>
      <c r="UH125" s="33"/>
      <c r="UI125" s="33"/>
      <c r="UJ125" s="33"/>
      <c r="UK125" s="33"/>
      <c r="UL125" s="33"/>
      <c r="UM125" s="33"/>
      <c r="UN125" s="33"/>
      <c r="UO125" s="33"/>
      <c r="UP125" s="33"/>
      <c r="UQ125" s="33"/>
      <c r="UR125" s="33"/>
      <c r="US125" s="33"/>
      <c r="UT125" s="33"/>
      <c r="UU125" s="33"/>
      <c r="UV125" s="33"/>
      <c r="UW125" s="33"/>
      <c r="UX125" s="33"/>
      <c r="UY125" s="33"/>
      <c r="UZ125" s="33"/>
      <c r="VA125" s="33"/>
      <c r="VB125" s="33"/>
      <c r="VC125" s="33"/>
      <c r="VD125" s="33"/>
      <c r="VE125" s="33"/>
      <c r="VF125" s="33"/>
      <c r="VG125" s="33"/>
      <c r="VH125" s="33"/>
      <c r="VI125" s="33"/>
      <c r="VJ125" s="33"/>
      <c r="VK125" s="33"/>
      <c r="VL125" s="33"/>
      <c r="VM125" s="33"/>
      <c r="VN125" s="33"/>
      <c r="VO125" s="33"/>
      <c r="VP125" s="33"/>
      <c r="VQ125" s="33"/>
      <c r="VR125" s="33"/>
      <c r="VS125" s="33"/>
      <c r="VT125" s="33"/>
      <c r="VU125" s="33"/>
      <c r="VV125" s="33"/>
      <c r="VW125" s="33"/>
      <c r="VX125" s="33"/>
      <c r="VY125" s="33"/>
      <c r="VZ125" s="33"/>
      <c r="WA125" s="33"/>
      <c r="WB125" s="33"/>
      <c r="WC125" s="33"/>
      <c r="WD125" s="33"/>
      <c r="WE125" s="33"/>
      <c r="WF125" s="33"/>
      <c r="WG125" s="33"/>
      <c r="WH125" s="33"/>
      <c r="WI125" s="33"/>
      <c r="WJ125" s="33"/>
      <c r="WK125" s="33"/>
      <c r="WL125" s="33"/>
      <c r="WM125" s="33"/>
      <c r="WN125" s="33"/>
      <c r="WO125" s="33"/>
      <c r="WP125" s="33"/>
      <c r="WQ125" s="33"/>
      <c r="WR125" s="33"/>
      <c r="WS125" s="33"/>
      <c r="WT125" s="33"/>
      <c r="WU125" s="33"/>
      <c r="WV125" s="33"/>
      <c r="WW125" s="33"/>
      <c r="WX125" s="33"/>
      <c r="WY125" s="33"/>
      <c r="WZ125" s="33"/>
      <c r="XA125" s="33"/>
      <c r="XB125" s="33"/>
      <c r="XC125" s="33"/>
      <c r="XD125" s="33"/>
      <c r="XE125" s="33"/>
      <c r="XF125" s="33"/>
      <c r="XG125" s="33"/>
      <c r="XH125" s="33"/>
      <c r="XI125" s="33"/>
      <c r="XJ125" s="33"/>
      <c r="XK125" s="33"/>
      <c r="XL125" s="33"/>
      <c r="XM125" s="33"/>
      <c r="XN125" s="33"/>
      <c r="XO125" s="33"/>
      <c r="XP125" s="33"/>
      <c r="XQ125" s="33"/>
      <c r="XR125" s="33"/>
      <c r="XS125" s="33"/>
      <c r="XT125" s="33"/>
      <c r="XU125" s="33"/>
      <c r="XV125" s="33"/>
      <c r="XW125" s="33"/>
      <c r="XX125" s="33"/>
      <c r="XY125" s="33"/>
      <c r="XZ125" s="33"/>
      <c r="YA125" s="33"/>
      <c r="YB125" s="33"/>
      <c r="YC125" s="33"/>
      <c r="YD125" s="33"/>
      <c r="YE125" s="33"/>
      <c r="YF125" s="33"/>
      <c r="YG125" s="33"/>
      <c r="YH125" s="33"/>
      <c r="YI125" s="33"/>
      <c r="YJ125" s="33"/>
      <c r="YK125" s="33"/>
      <c r="YL125" s="33"/>
      <c r="YM125" s="33"/>
      <c r="YN125" s="33"/>
      <c r="YO125" s="33"/>
      <c r="YP125" s="33"/>
      <c r="YQ125" s="33"/>
      <c r="YR125" s="33"/>
      <c r="YS125" s="33"/>
      <c r="YT125" s="33"/>
      <c r="YU125" s="33"/>
      <c r="YV125" s="33"/>
      <c r="YW125" s="33"/>
      <c r="YX125" s="33"/>
      <c r="YY125" s="33"/>
      <c r="YZ125" s="33"/>
      <c r="ZA125" s="33"/>
      <c r="ZB125" s="33"/>
      <c r="ZC125" s="33"/>
      <c r="ZD125" s="33"/>
      <c r="ZE125" s="33"/>
      <c r="ZF125" s="33"/>
      <c r="ZG125" s="33"/>
      <c r="ZH125" s="33"/>
      <c r="ZI125" s="33"/>
      <c r="ZJ125" s="33"/>
      <c r="ZK125" s="33"/>
      <c r="ZL125" s="33"/>
      <c r="ZM125" s="33"/>
      <c r="ZN125" s="33"/>
      <c r="ZO125" s="33"/>
      <c r="ZP125" s="33"/>
      <c r="ZQ125" s="33"/>
      <c r="ZR125" s="33"/>
      <c r="ZS125" s="33"/>
      <c r="ZT125" s="33"/>
      <c r="ZU125" s="33"/>
      <c r="ZV125" s="33"/>
      <c r="ZW125" s="33"/>
      <c r="ZX125" s="33"/>
      <c r="ZY125" s="33"/>
      <c r="ZZ125" s="33"/>
      <c r="AAA125" s="33"/>
      <c r="AAB125" s="33"/>
      <c r="AAC125" s="33"/>
      <c r="AAD125" s="33"/>
      <c r="AAE125" s="33"/>
      <c r="AAF125" s="33"/>
      <c r="AAG125" s="33"/>
      <c r="AAH125" s="33"/>
      <c r="AAI125" s="33"/>
      <c r="AAJ125" s="33"/>
      <c r="AAK125" s="33"/>
      <c r="AAL125" s="33"/>
      <c r="AAM125" s="33"/>
      <c r="AAN125" s="33"/>
      <c r="AAO125" s="33"/>
      <c r="AAP125" s="33"/>
      <c r="AAQ125" s="33"/>
      <c r="AAR125" s="33"/>
      <c r="AAS125" s="33"/>
      <c r="AAT125" s="33"/>
      <c r="AAU125" s="33"/>
      <c r="AAV125" s="33"/>
      <c r="AAW125" s="33"/>
      <c r="AAX125" s="33"/>
      <c r="AAY125" s="33"/>
      <c r="AAZ125" s="33"/>
      <c r="ABA125" s="33"/>
      <c r="ABB125" s="33"/>
      <c r="ABC125" s="33"/>
      <c r="ABD125" s="33"/>
      <c r="ABE125" s="33"/>
      <c r="ABF125" s="33"/>
      <c r="ABG125" s="33"/>
      <c r="ABH125" s="33"/>
      <c r="ABI125" s="33"/>
      <c r="ABJ125" s="33"/>
      <c r="ABK125" s="33"/>
      <c r="ABL125" s="33"/>
      <c r="ABM125" s="33"/>
      <c r="ABN125" s="33"/>
      <c r="ABO125" s="33"/>
      <c r="ABP125" s="33"/>
      <c r="ABQ125" s="33"/>
      <c r="ABR125" s="33"/>
      <c r="ABS125" s="33"/>
      <c r="ABT125" s="33"/>
      <c r="ABU125" s="33"/>
      <c r="ABV125" s="33"/>
      <c r="ABW125" s="33"/>
      <c r="ABX125" s="33"/>
      <c r="ABY125" s="33"/>
      <c r="ABZ125" s="33"/>
      <c r="ACA125" s="33"/>
      <c r="ACB125" s="33"/>
      <c r="ACC125" s="33"/>
      <c r="ACD125" s="33"/>
      <c r="ACE125" s="33"/>
      <c r="ACF125" s="33"/>
      <c r="ACG125" s="33"/>
      <c r="ACH125" s="33"/>
      <c r="ACI125" s="33"/>
      <c r="ACJ125" s="33"/>
      <c r="ACK125" s="33"/>
      <c r="ACL125" s="33"/>
      <c r="ACM125" s="33"/>
      <c r="ACN125" s="33"/>
      <c r="ACO125" s="33"/>
      <c r="ACP125" s="33"/>
      <c r="ACQ125" s="33"/>
      <c r="ACR125" s="33"/>
      <c r="ACS125" s="33"/>
      <c r="ACT125" s="33"/>
      <c r="ACU125" s="33"/>
      <c r="ACV125" s="33"/>
      <c r="ACW125" s="33"/>
      <c r="ACX125" s="33"/>
      <c r="ACY125" s="33"/>
      <c r="ACZ125" s="33"/>
      <c r="ADA125" s="33"/>
      <c r="ADB125" s="33"/>
      <c r="ADC125" s="33"/>
      <c r="ADD125" s="33"/>
      <c r="ADE125" s="33"/>
      <c r="ADF125" s="33"/>
      <c r="ADG125" s="33"/>
      <c r="ADH125" s="33"/>
      <c r="ADI125" s="33"/>
      <c r="ADJ125" s="33"/>
      <c r="ADK125" s="33"/>
      <c r="ADL125" s="33"/>
      <c r="ADM125" s="33"/>
      <c r="ADN125" s="33"/>
      <c r="ADO125" s="33"/>
      <c r="ADP125" s="33"/>
      <c r="ADQ125" s="33"/>
      <c r="ADR125" s="33"/>
      <c r="ADS125" s="33"/>
      <c r="ADT125" s="33"/>
      <c r="ADU125" s="33"/>
      <c r="ADV125" s="33"/>
      <c r="ADW125" s="33"/>
      <c r="ADX125" s="33"/>
      <c r="ADY125" s="33"/>
      <c r="ADZ125" s="33"/>
      <c r="AEA125" s="33"/>
      <c r="AEB125" s="33"/>
      <c r="AEC125" s="33"/>
      <c r="AED125" s="33"/>
      <c r="AEE125" s="33"/>
      <c r="AEF125" s="33"/>
      <c r="AEG125" s="33"/>
      <c r="AEH125" s="33"/>
      <c r="AEI125" s="33"/>
      <c r="AEJ125" s="33"/>
      <c r="AEK125" s="33"/>
      <c r="AEL125" s="33"/>
      <c r="AEM125" s="33"/>
      <c r="AEN125" s="33"/>
      <c r="AEO125" s="33"/>
      <c r="AEP125" s="33"/>
      <c r="AEQ125" s="33"/>
      <c r="AER125" s="33"/>
      <c r="AES125" s="33"/>
      <c r="AET125" s="33"/>
      <c r="AEU125" s="33"/>
      <c r="AEV125" s="33"/>
      <c r="AEW125" s="33"/>
      <c r="AEX125" s="33"/>
      <c r="AEY125" s="33"/>
      <c r="AEZ125" s="33"/>
      <c r="AFA125" s="33"/>
      <c r="AFB125" s="33"/>
      <c r="AFC125" s="33"/>
      <c r="AFD125" s="33"/>
      <c r="AFE125" s="33"/>
      <c r="AFF125" s="33"/>
      <c r="AFG125" s="33"/>
      <c r="AFH125" s="33"/>
      <c r="AFI125" s="33"/>
      <c r="AFJ125" s="33"/>
      <c r="AFK125" s="33"/>
      <c r="AFL125" s="33"/>
      <c r="AFM125" s="33"/>
      <c r="AFN125" s="33"/>
      <c r="AFO125" s="33"/>
      <c r="AFP125" s="33"/>
      <c r="AFQ125" s="33"/>
      <c r="AFR125" s="33"/>
      <c r="AFS125" s="33"/>
      <c r="AFT125" s="33"/>
      <c r="AFU125" s="33"/>
      <c r="AFV125" s="33"/>
      <c r="AFW125" s="33"/>
      <c r="AFX125" s="33"/>
      <c r="AFY125" s="33"/>
      <c r="AFZ125" s="33"/>
      <c r="AGA125" s="33"/>
      <c r="AGB125" s="33"/>
      <c r="AGC125" s="33"/>
      <c r="AGD125" s="33"/>
      <c r="AGE125" s="33"/>
      <c r="AGF125" s="33"/>
      <c r="AGG125" s="33"/>
      <c r="AGH125" s="33"/>
      <c r="AGI125" s="33"/>
      <c r="AGJ125" s="33"/>
      <c r="AGK125" s="33"/>
      <c r="AGL125" s="33"/>
      <c r="AGM125" s="33"/>
      <c r="AGN125" s="33"/>
      <c r="AGO125" s="33"/>
      <c r="AGP125" s="33"/>
      <c r="AGQ125" s="33"/>
      <c r="AGR125" s="33"/>
      <c r="AGS125" s="33"/>
      <c r="AGT125" s="33"/>
      <c r="AGU125" s="33"/>
      <c r="AGV125" s="33"/>
      <c r="AGW125" s="33"/>
      <c r="AGX125" s="33"/>
      <c r="AGY125" s="33"/>
      <c r="AGZ125" s="33"/>
      <c r="AHA125" s="33"/>
      <c r="AHB125" s="33"/>
      <c r="AHC125" s="33"/>
      <c r="AHD125" s="33"/>
      <c r="AHE125" s="33"/>
      <c r="AHF125" s="33"/>
      <c r="AHG125" s="33"/>
      <c r="AHH125" s="33"/>
      <c r="AHI125" s="33"/>
      <c r="AHJ125" s="33"/>
      <c r="AHK125" s="33"/>
      <c r="AHL125" s="33"/>
      <c r="AHM125" s="33"/>
      <c r="AHN125" s="33"/>
      <c r="AHO125" s="33"/>
      <c r="AHP125" s="33"/>
      <c r="AHQ125" s="33"/>
      <c r="AHR125" s="33"/>
      <c r="AHS125" s="33"/>
      <c r="AHT125" s="33"/>
      <c r="AHU125" s="33"/>
      <c r="AHV125" s="33"/>
      <c r="AHW125" s="33"/>
      <c r="AHX125" s="33"/>
      <c r="AHY125" s="33"/>
      <c r="AHZ125" s="33"/>
      <c r="AIA125" s="33"/>
      <c r="AIB125" s="33"/>
      <c r="AIC125" s="33"/>
      <c r="AID125" s="33"/>
      <c r="AIE125" s="33"/>
      <c r="AIF125" s="33"/>
      <c r="AIG125" s="33"/>
      <c r="AIH125" s="33"/>
      <c r="AII125" s="33"/>
      <c r="AIJ125" s="33"/>
      <c r="AIK125" s="33"/>
      <c r="AIL125" s="33"/>
      <c r="AIM125" s="33"/>
      <c r="AIN125" s="33"/>
      <c r="AIO125" s="33"/>
      <c r="AIP125" s="33"/>
      <c r="AIQ125" s="33"/>
      <c r="AIR125" s="33"/>
      <c r="AIS125" s="33"/>
      <c r="AIT125" s="33"/>
      <c r="AIU125" s="33"/>
      <c r="AIV125" s="33"/>
      <c r="AIW125" s="33"/>
      <c r="AIX125" s="33"/>
      <c r="AIY125" s="33"/>
      <c r="AIZ125" s="33"/>
      <c r="AJA125" s="33"/>
      <c r="AJB125" s="33"/>
      <c r="AJC125" s="33"/>
      <c r="AJD125" s="33"/>
      <c r="AJE125" s="33"/>
      <c r="AJF125" s="33"/>
      <c r="AJG125" s="33"/>
      <c r="AJH125" s="33"/>
      <c r="AJI125" s="33"/>
      <c r="AJJ125" s="33"/>
      <c r="AJK125" s="33"/>
      <c r="AJL125" s="33"/>
      <c r="AJM125" s="33"/>
      <c r="AJN125" s="33"/>
      <c r="AJO125" s="33"/>
      <c r="AJP125" s="33"/>
      <c r="AJQ125" s="33"/>
      <c r="AJR125" s="33"/>
      <c r="AJS125" s="33"/>
      <c r="AJT125" s="33"/>
      <c r="AJU125" s="33"/>
      <c r="AJV125" s="33"/>
      <c r="AJW125" s="33"/>
      <c r="AJX125" s="33"/>
      <c r="AJY125" s="33"/>
      <c r="AJZ125" s="33"/>
      <c r="AKA125" s="33"/>
      <c r="AKB125" s="33"/>
      <c r="AKC125" s="33"/>
      <c r="AKD125" s="33"/>
      <c r="AKE125" s="33"/>
      <c r="AKF125" s="33"/>
      <c r="AKG125" s="33"/>
      <c r="AKH125" s="33"/>
      <c r="AKI125" s="33"/>
      <c r="AKJ125" s="33"/>
      <c r="AKK125" s="33"/>
      <c r="AKL125" s="33"/>
      <c r="AKM125" s="33"/>
      <c r="AKN125" s="33"/>
      <c r="AKO125" s="33"/>
      <c r="AKP125" s="33"/>
      <c r="AKQ125" s="33"/>
      <c r="AKR125" s="33"/>
      <c r="AKS125" s="33"/>
      <c r="AKT125" s="33"/>
      <c r="AKU125" s="33"/>
      <c r="AKV125" s="33"/>
      <c r="AKW125" s="33"/>
      <c r="AKX125" s="33"/>
      <c r="AKY125" s="33"/>
      <c r="AKZ125" s="33"/>
      <c r="ALA125" s="33"/>
      <c r="ALB125" s="33"/>
      <c r="ALC125" s="33"/>
      <c r="ALD125" s="33"/>
      <c r="ALE125" s="33"/>
      <c r="ALF125" s="33"/>
      <c r="ALG125" s="33"/>
      <c r="ALH125" s="33"/>
      <c r="ALI125" s="33"/>
      <c r="ALJ125" s="33"/>
      <c r="ALK125" s="33"/>
      <c r="ALL125" s="33"/>
      <c r="ALM125" s="33"/>
      <c r="ALN125" s="33"/>
      <c r="ALO125" s="33"/>
      <c r="ALP125" s="33"/>
      <c r="ALQ125" s="33"/>
      <c r="ALR125" s="33"/>
      <c r="ALS125" s="33"/>
      <c r="ALT125" s="33"/>
      <c r="ALU125" s="33"/>
      <c r="ALV125" s="33"/>
      <c r="ALW125" s="33"/>
      <c r="ALX125" s="33"/>
      <c r="ALY125" s="33"/>
      <c r="ALZ125" s="33"/>
      <c r="AMA125" s="33"/>
      <c r="AMB125" s="33"/>
      <c r="AMC125" s="33"/>
      <c r="AMD125" s="33"/>
      <c r="AME125" s="33"/>
      <c r="AMF125" s="33"/>
      <c r="AMG125" s="33"/>
      <c r="AMH125" s="33"/>
      <c r="AMI125" s="33"/>
      <c r="AMJ125" s="33"/>
      <c r="AMK125" s="33"/>
    </row>
    <row r="126" spans="1:1025" s="31" customFormat="1" ht="14.25" customHeight="1">
      <c r="A126" s="180" t="s">
        <v>13</v>
      </c>
      <c r="B126" s="262" t="s">
        <v>127</v>
      </c>
      <c r="C126" s="263"/>
      <c r="D126" s="263"/>
      <c r="E126" s="263"/>
      <c r="F126" s="263"/>
      <c r="G126" s="105">
        <f>ROUND(((15/30)/12)*0.0078*($G$119),2)</f>
        <v>1.67</v>
      </c>
      <c r="H126" s="60"/>
      <c r="I126" s="1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33"/>
      <c r="DK126" s="33"/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V126" s="33"/>
      <c r="DW126" s="33"/>
      <c r="DX126" s="33"/>
      <c r="DY126" s="33"/>
      <c r="DZ126" s="33"/>
      <c r="EA126" s="33"/>
      <c r="EB126" s="33"/>
      <c r="EC126" s="33"/>
      <c r="ED126" s="33"/>
      <c r="EE126" s="33"/>
      <c r="EF126" s="33"/>
      <c r="EG126" s="33"/>
      <c r="EH126" s="33"/>
      <c r="EI126" s="33"/>
      <c r="EJ126" s="33"/>
      <c r="EK126" s="33"/>
      <c r="EL126" s="33"/>
      <c r="EM126" s="33"/>
      <c r="EN126" s="33"/>
      <c r="EO126" s="33"/>
      <c r="EP126" s="33"/>
      <c r="EQ126" s="33"/>
      <c r="ER126" s="33"/>
      <c r="ES126" s="33"/>
      <c r="ET126" s="33"/>
      <c r="EU126" s="33"/>
      <c r="EV126" s="33"/>
      <c r="EW126" s="33"/>
      <c r="EX126" s="33"/>
      <c r="EY126" s="33"/>
      <c r="EZ126" s="33"/>
      <c r="FA126" s="33"/>
      <c r="FB126" s="33"/>
      <c r="FC126" s="33"/>
      <c r="FD126" s="33"/>
      <c r="FE126" s="33"/>
      <c r="FF126" s="33"/>
      <c r="FG126" s="33"/>
      <c r="FH126" s="33"/>
      <c r="FI126" s="33"/>
      <c r="FJ126" s="33"/>
      <c r="FK126" s="33"/>
      <c r="FL126" s="33"/>
      <c r="FM126" s="33"/>
      <c r="FN126" s="33"/>
      <c r="FO126" s="33"/>
      <c r="FP126" s="33"/>
      <c r="FQ126" s="33"/>
      <c r="FR126" s="33"/>
      <c r="FS126" s="33"/>
      <c r="FT126" s="33"/>
      <c r="FU126" s="33"/>
      <c r="FV126" s="33"/>
      <c r="FW126" s="33"/>
      <c r="FX126" s="33"/>
      <c r="FY126" s="33"/>
      <c r="FZ126" s="33"/>
      <c r="GA126" s="33"/>
      <c r="GB126" s="33"/>
      <c r="GC126" s="33"/>
      <c r="GD126" s="33"/>
      <c r="GE126" s="33"/>
      <c r="GF126" s="33"/>
      <c r="GG126" s="33"/>
      <c r="GH126" s="33"/>
      <c r="GI126" s="33"/>
      <c r="GJ126" s="33"/>
      <c r="GK126" s="33"/>
      <c r="GL126" s="33"/>
      <c r="GM126" s="33"/>
      <c r="GN126" s="33"/>
      <c r="GO126" s="33"/>
      <c r="GP126" s="33"/>
      <c r="GQ126" s="33"/>
      <c r="GR126" s="33"/>
      <c r="GS126" s="33"/>
      <c r="GT126" s="33"/>
      <c r="GU126" s="33"/>
      <c r="GV126" s="33"/>
      <c r="GW126" s="33"/>
      <c r="GX126" s="33"/>
      <c r="GY126" s="33"/>
      <c r="GZ126" s="33"/>
      <c r="HA126" s="33"/>
      <c r="HB126" s="33"/>
      <c r="HC126" s="33"/>
      <c r="HD126" s="33"/>
      <c r="HE126" s="33"/>
      <c r="HF126" s="33"/>
      <c r="HG126" s="33"/>
      <c r="HH126" s="33"/>
      <c r="HI126" s="33"/>
      <c r="HJ126" s="33"/>
      <c r="HK126" s="33"/>
      <c r="HL126" s="33"/>
      <c r="HM126" s="33"/>
      <c r="HN126" s="33"/>
      <c r="HO126" s="33"/>
      <c r="HP126" s="33"/>
      <c r="HQ126" s="33"/>
      <c r="HR126" s="33"/>
      <c r="HS126" s="33"/>
      <c r="HT126" s="33"/>
      <c r="HU126" s="33"/>
      <c r="HV126" s="33"/>
      <c r="HW126" s="33"/>
      <c r="HX126" s="33"/>
      <c r="HY126" s="33"/>
      <c r="HZ126" s="33"/>
      <c r="IA126" s="33"/>
      <c r="IB126" s="33"/>
      <c r="IC126" s="33"/>
      <c r="ID126" s="33"/>
      <c r="IE126" s="33"/>
      <c r="IF126" s="33"/>
      <c r="IG126" s="33"/>
      <c r="IH126" s="33"/>
      <c r="II126" s="33"/>
      <c r="IJ126" s="33"/>
      <c r="IK126" s="33"/>
      <c r="IL126" s="33"/>
      <c r="IM126" s="33"/>
      <c r="IN126" s="33"/>
      <c r="IO126" s="33"/>
      <c r="IP126" s="33"/>
      <c r="IQ126" s="33"/>
      <c r="IR126" s="33"/>
      <c r="IS126" s="33"/>
      <c r="IT126" s="33"/>
      <c r="IU126" s="33"/>
      <c r="IV126" s="33"/>
      <c r="IW126" s="33"/>
      <c r="IX126" s="33"/>
      <c r="IY126" s="33"/>
      <c r="IZ126" s="33"/>
      <c r="JA126" s="33"/>
      <c r="JB126" s="33"/>
      <c r="JC126" s="33"/>
      <c r="JD126" s="33"/>
      <c r="JE126" s="33"/>
      <c r="JF126" s="33"/>
      <c r="JG126" s="33"/>
      <c r="JH126" s="33"/>
      <c r="JI126" s="33"/>
      <c r="JJ126" s="33"/>
      <c r="JK126" s="33"/>
      <c r="JL126" s="33"/>
      <c r="JM126" s="33"/>
      <c r="JN126" s="33"/>
      <c r="JO126" s="33"/>
      <c r="JP126" s="33"/>
      <c r="JQ126" s="33"/>
      <c r="JR126" s="33"/>
      <c r="JS126" s="33"/>
      <c r="JT126" s="33"/>
      <c r="JU126" s="33"/>
      <c r="JV126" s="33"/>
      <c r="JW126" s="33"/>
      <c r="JX126" s="33"/>
      <c r="JY126" s="33"/>
      <c r="JZ126" s="33"/>
      <c r="KA126" s="33"/>
      <c r="KB126" s="33"/>
      <c r="KC126" s="33"/>
      <c r="KD126" s="33"/>
      <c r="KE126" s="33"/>
      <c r="KF126" s="33"/>
      <c r="KG126" s="33"/>
      <c r="KH126" s="33"/>
      <c r="KI126" s="33"/>
      <c r="KJ126" s="33"/>
      <c r="KK126" s="33"/>
      <c r="KL126" s="33"/>
      <c r="KM126" s="33"/>
      <c r="KN126" s="33"/>
      <c r="KO126" s="33"/>
      <c r="KP126" s="33"/>
      <c r="KQ126" s="33"/>
      <c r="KR126" s="33"/>
      <c r="KS126" s="33"/>
      <c r="KT126" s="33"/>
      <c r="KU126" s="33"/>
      <c r="KV126" s="33"/>
      <c r="KW126" s="33"/>
      <c r="KX126" s="33"/>
      <c r="KY126" s="33"/>
      <c r="KZ126" s="33"/>
      <c r="LA126" s="33"/>
      <c r="LB126" s="33"/>
      <c r="LC126" s="33"/>
      <c r="LD126" s="33"/>
      <c r="LE126" s="33"/>
      <c r="LF126" s="33"/>
      <c r="LG126" s="33"/>
      <c r="LH126" s="33"/>
      <c r="LI126" s="33"/>
      <c r="LJ126" s="33"/>
      <c r="LK126" s="33"/>
      <c r="LL126" s="33"/>
      <c r="LM126" s="33"/>
      <c r="LN126" s="33"/>
      <c r="LO126" s="33"/>
      <c r="LP126" s="33"/>
      <c r="LQ126" s="33"/>
      <c r="LR126" s="33"/>
      <c r="LS126" s="33"/>
      <c r="LT126" s="33"/>
      <c r="LU126" s="33"/>
      <c r="LV126" s="33"/>
      <c r="LW126" s="33"/>
      <c r="LX126" s="33"/>
      <c r="LY126" s="33"/>
      <c r="LZ126" s="33"/>
      <c r="MA126" s="33"/>
      <c r="MB126" s="33"/>
      <c r="MC126" s="33"/>
      <c r="MD126" s="33"/>
      <c r="ME126" s="33"/>
      <c r="MF126" s="33"/>
      <c r="MG126" s="33"/>
      <c r="MH126" s="33"/>
      <c r="MI126" s="33"/>
      <c r="MJ126" s="33"/>
      <c r="MK126" s="33"/>
      <c r="ML126" s="33"/>
      <c r="MM126" s="33"/>
      <c r="MN126" s="33"/>
      <c r="MO126" s="33"/>
      <c r="MP126" s="33"/>
      <c r="MQ126" s="33"/>
      <c r="MR126" s="33"/>
      <c r="MS126" s="33"/>
      <c r="MT126" s="33"/>
      <c r="MU126" s="33"/>
      <c r="MV126" s="33"/>
      <c r="MW126" s="33"/>
      <c r="MX126" s="33"/>
      <c r="MY126" s="33"/>
      <c r="MZ126" s="33"/>
      <c r="NA126" s="33"/>
      <c r="NB126" s="33"/>
      <c r="NC126" s="33"/>
      <c r="ND126" s="33"/>
      <c r="NE126" s="33"/>
      <c r="NF126" s="33"/>
      <c r="NG126" s="33"/>
      <c r="NH126" s="33"/>
      <c r="NI126" s="33"/>
      <c r="NJ126" s="33"/>
      <c r="NK126" s="33"/>
      <c r="NL126" s="33"/>
      <c r="NM126" s="33"/>
      <c r="NN126" s="33"/>
      <c r="NO126" s="33"/>
      <c r="NP126" s="33"/>
      <c r="NQ126" s="33"/>
      <c r="NR126" s="33"/>
      <c r="NS126" s="33"/>
      <c r="NT126" s="33"/>
      <c r="NU126" s="33"/>
      <c r="NV126" s="33"/>
      <c r="NW126" s="33"/>
      <c r="NX126" s="33"/>
      <c r="NY126" s="33"/>
      <c r="NZ126" s="33"/>
      <c r="OA126" s="33"/>
      <c r="OB126" s="33"/>
      <c r="OC126" s="33"/>
      <c r="OD126" s="33"/>
      <c r="OE126" s="33"/>
      <c r="OF126" s="33"/>
      <c r="OG126" s="33"/>
      <c r="OH126" s="33"/>
      <c r="OI126" s="33"/>
      <c r="OJ126" s="33"/>
      <c r="OK126" s="33"/>
      <c r="OL126" s="33"/>
      <c r="OM126" s="33"/>
      <c r="ON126" s="33"/>
      <c r="OO126" s="33"/>
      <c r="OP126" s="33"/>
      <c r="OQ126" s="33"/>
      <c r="OR126" s="33"/>
      <c r="OS126" s="33"/>
      <c r="OT126" s="33"/>
      <c r="OU126" s="33"/>
      <c r="OV126" s="33"/>
      <c r="OW126" s="33"/>
      <c r="OX126" s="33"/>
      <c r="OY126" s="33"/>
      <c r="OZ126" s="33"/>
      <c r="PA126" s="33"/>
      <c r="PB126" s="33"/>
      <c r="PC126" s="33"/>
      <c r="PD126" s="33"/>
      <c r="PE126" s="33"/>
      <c r="PF126" s="33"/>
      <c r="PG126" s="33"/>
      <c r="PH126" s="33"/>
      <c r="PI126" s="33"/>
      <c r="PJ126" s="33"/>
      <c r="PK126" s="33"/>
      <c r="PL126" s="33"/>
      <c r="PM126" s="33"/>
      <c r="PN126" s="33"/>
      <c r="PO126" s="33"/>
      <c r="PP126" s="33"/>
      <c r="PQ126" s="33"/>
      <c r="PR126" s="33"/>
      <c r="PS126" s="33"/>
      <c r="PT126" s="33"/>
      <c r="PU126" s="33"/>
      <c r="PV126" s="33"/>
      <c r="PW126" s="33"/>
      <c r="PX126" s="33"/>
      <c r="PY126" s="33"/>
      <c r="PZ126" s="33"/>
      <c r="QA126" s="33"/>
      <c r="QB126" s="33"/>
      <c r="QC126" s="33"/>
      <c r="QD126" s="33"/>
      <c r="QE126" s="33"/>
      <c r="QF126" s="33"/>
      <c r="QG126" s="33"/>
      <c r="QH126" s="33"/>
      <c r="QI126" s="33"/>
      <c r="QJ126" s="33"/>
      <c r="QK126" s="33"/>
      <c r="QL126" s="33"/>
      <c r="QM126" s="33"/>
      <c r="QN126" s="33"/>
      <c r="QO126" s="33"/>
      <c r="QP126" s="33"/>
      <c r="QQ126" s="33"/>
      <c r="QR126" s="33"/>
      <c r="QS126" s="33"/>
      <c r="QT126" s="33"/>
      <c r="QU126" s="33"/>
      <c r="QV126" s="33"/>
      <c r="QW126" s="33"/>
      <c r="QX126" s="33"/>
      <c r="QY126" s="33"/>
      <c r="QZ126" s="33"/>
      <c r="RA126" s="33"/>
      <c r="RB126" s="33"/>
      <c r="RC126" s="33"/>
      <c r="RD126" s="33"/>
      <c r="RE126" s="33"/>
      <c r="RF126" s="33"/>
      <c r="RG126" s="33"/>
      <c r="RH126" s="33"/>
      <c r="RI126" s="33"/>
      <c r="RJ126" s="33"/>
      <c r="RK126" s="33"/>
      <c r="RL126" s="33"/>
      <c r="RM126" s="33"/>
      <c r="RN126" s="33"/>
      <c r="RO126" s="33"/>
      <c r="RP126" s="33"/>
      <c r="RQ126" s="33"/>
      <c r="RR126" s="33"/>
      <c r="RS126" s="33"/>
      <c r="RT126" s="33"/>
      <c r="RU126" s="33"/>
      <c r="RV126" s="33"/>
      <c r="RW126" s="33"/>
      <c r="RX126" s="33"/>
      <c r="RY126" s="33"/>
      <c r="RZ126" s="33"/>
      <c r="SA126" s="33"/>
      <c r="SB126" s="33"/>
      <c r="SC126" s="33"/>
      <c r="SD126" s="33"/>
      <c r="SE126" s="33"/>
      <c r="SF126" s="33"/>
      <c r="SG126" s="33"/>
      <c r="SH126" s="33"/>
      <c r="SI126" s="33"/>
      <c r="SJ126" s="33"/>
      <c r="SK126" s="33"/>
      <c r="SL126" s="33"/>
      <c r="SM126" s="33"/>
      <c r="SN126" s="33"/>
      <c r="SO126" s="33"/>
      <c r="SP126" s="33"/>
      <c r="SQ126" s="33"/>
      <c r="SR126" s="33"/>
      <c r="SS126" s="33"/>
      <c r="ST126" s="33"/>
      <c r="SU126" s="33"/>
      <c r="SV126" s="33"/>
      <c r="SW126" s="33"/>
      <c r="SX126" s="33"/>
      <c r="SY126" s="33"/>
      <c r="SZ126" s="33"/>
      <c r="TA126" s="33"/>
      <c r="TB126" s="33"/>
      <c r="TC126" s="33"/>
      <c r="TD126" s="33"/>
      <c r="TE126" s="33"/>
      <c r="TF126" s="33"/>
      <c r="TG126" s="33"/>
      <c r="TH126" s="33"/>
      <c r="TI126" s="33"/>
      <c r="TJ126" s="33"/>
      <c r="TK126" s="33"/>
      <c r="TL126" s="33"/>
      <c r="TM126" s="33"/>
      <c r="TN126" s="33"/>
      <c r="TO126" s="33"/>
      <c r="TP126" s="33"/>
      <c r="TQ126" s="33"/>
      <c r="TR126" s="33"/>
      <c r="TS126" s="33"/>
      <c r="TT126" s="33"/>
      <c r="TU126" s="33"/>
      <c r="TV126" s="33"/>
      <c r="TW126" s="33"/>
      <c r="TX126" s="33"/>
      <c r="TY126" s="33"/>
      <c r="TZ126" s="33"/>
      <c r="UA126" s="33"/>
      <c r="UB126" s="33"/>
      <c r="UC126" s="33"/>
      <c r="UD126" s="33"/>
      <c r="UE126" s="33"/>
      <c r="UF126" s="33"/>
      <c r="UG126" s="33"/>
      <c r="UH126" s="33"/>
      <c r="UI126" s="33"/>
      <c r="UJ126" s="33"/>
      <c r="UK126" s="33"/>
      <c r="UL126" s="33"/>
      <c r="UM126" s="33"/>
      <c r="UN126" s="33"/>
      <c r="UO126" s="33"/>
      <c r="UP126" s="33"/>
      <c r="UQ126" s="33"/>
      <c r="UR126" s="33"/>
      <c r="US126" s="33"/>
      <c r="UT126" s="33"/>
      <c r="UU126" s="33"/>
      <c r="UV126" s="33"/>
      <c r="UW126" s="33"/>
      <c r="UX126" s="33"/>
      <c r="UY126" s="33"/>
      <c r="UZ126" s="33"/>
      <c r="VA126" s="33"/>
      <c r="VB126" s="33"/>
      <c r="VC126" s="33"/>
      <c r="VD126" s="33"/>
      <c r="VE126" s="33"/>
      <c r="VF126" s="33"/>
      <c r="VG126" s="33"/>
      <c r="VH126" s="33"/>
      <c r="VI126" s="33"/>
      <c r="VJ126" s="33"/>
      <c r="VK126" s="33"/>
      <c r="VL126" s="33"/>
      <c r="VM126" s="33"/>
      <c r="VN126" s="33"/>
      <c r="VO126" s="33"/>
      <c r="VP126" s="33"/>
      <c r="VQ126" s="33"/>
      <c r="VR126" s="33"/>
      <c r="VS126" s="33"/>
      <c r="VT126" s="33"/>
      <c r="VU126" s="33"/>
      <c r="VV126" s="33"/>
      <c r="VW126" s="33"/>
      <c r="VX126" s="33"/>
      <c r="VY126" s="33"/>
      <c r="VZ126" s="33"/>
      <c r="WA126" s="33"/>
      <c r="WB126" s="33"/>
      <c r="WC126" s="33"/>
      <c r="WD126" s="33"/>
      <c r="WE126" s="33"/>
      <c r="WF126" s="33"/>
      <c r="WG126" s="33"/>
      <c r="WH126" s="33"/>
      <c r="WI126" s="33"/>
      <c r="WJ126" s="33"/>
      <c r="WK126" s="33"/>
      <c r="WL126" s="33"/>
      <c r="WM126" s="33"/>
      <c r="WN126" s="33"/>
      <c r="WO126" s="33"/>
      <c r="WP126" s="33"/>
      <c r="WQ126" s="33"/>
      <c r="WR126" s="33"/>
      <c r="WS126" s="33"/>
      <c r="WT126" s="33"/>
      <c r="WU126" s="33"/>
      <c r="WV126" s="33"/>
      <c r="WW126" s="33"/>
      <c r="WX126" s="33"/>
      <c r="WY126" s="33"/>
      <c r="WZ126" s="33"/>
      <c r="XA126" s="33"/>
      <c r="XB126" s="33"/>
      <c r="XC126" s="33"/>
      <c r="XD126" s="33"/>
      <c r="XE126" s="33"/>
      <c r="XF126" s="33"/>
      <c r="XG126" s="33"/>
      <c r="XH126" s="33"/>
      <c r="XI126" s="33"/>
      <c r="XJ126" s="33"/>
      <c r="XK126" s="33"/>
      <c r="XL126" s="33"/>
      <c r="XM126" s="33"/>
      <c r="XN126" s="33"/>
      <c r="XO126" s="33"/>
      <c r="XP126" s="33"/>
      <c r="XQ126" s="33"/>
      <c r="XR126" s="33"/>
      <c r="XS126" s="33"/>
      <c r="XT126" s="33"/>
      <c r="XU126" s="33"/>
      <c r="XV126" s="33"/>
      <c r="XW126" s="33"/>
      <c r="XX126" s="33"/>
      <c r="XY126" s="33"/>
      <c r="XZ126" s="33"/>
      <c r="YA126" s="33"/>
      <c r="YB126" s="33"/>
      <c r="YC126" s="33"/>
      <c r="YD126" s="33"/>
      <c r="YE126" s="33"/>
      <c r="YF126" s="33"/>
      <c r="YG126" s="33"/>
      <c r="YH126" s="33"/>
      <c r="YI126" s="33"/>
      <c r="YJ126" s="33"/>
      <c r="YK126" s="33"/>
      <c r="YL126" s="33"/>
      <c r="YM126" s="33"/>
      <c r="YN126" s="33"/>
      <c r="YO126" s="33"/>
      <c r="YP126" s="33"/>
      <c r="YQ126" s="33"/>
      <c r="YR126" s="33"/>
      <c r="YS126" s="33"/>
      <c r="YT126" s="33"/>
      <c r="YU126" s="33"/>
      <c r="YV126" s="33"/>
      <c r="YW126" s="33"/>
      <c r="YX126" s="33"/>
      <c r="YY126" s="33"/>
      <c r="YZ126" s="33"/>
      <c r="ZA126" s="33"/>
      <c r="ZB126" s="33"/>
      <c r="ZC126" s="33"/>
      <c r="ZD126" s="33"/>
      <c r="ZE126" s="33"/>
      <c r="ZF126" s="33"/>
      <c r="ZG126" s="33"/>
      <c r="ZH126" s="33"/>
      <c r="ZI126" s="33"/>
      <c r="ZJ126" s="33"/>
      <c r="ZK126" s="33"/>
      <c r="ZL126" s="33"/>
      <c r="ZM126" s="33"/>
      <c r="ZN126" s="33"/>
      <c r="ZO126" s="33"/>
      <c r="ZP126" s="33"/>
      <c r="ZQ126" s="33"/>
      <c r="ZR126" s="33"/>
      <c r="ZS126" s="33"/>
      <c r="ZT126" s="33"/>
      <c r="ZU126" s="33"/>
      <c r="ZV126" s="33"/>
      <c r="ZW126" s="33"/>
      <c r="ZX126" s="33"/>
      <c r="ZY126" s="33"/>
      <c r="ZZ126" s="33"/>
      <c r="AAA126" s="33"/>
      <c r="AAB126" s="33"/>
      <c r="AAC126" s="33"/>
      <c r="AAD126" s="33"/>
      <c r="AAE126" s="33"/>
      <c r="AAF126" s="33"/>
      <c r="AAG126" s="33"/>
      <c r="AAH126" s="33"/>
      <c r="AAI126" s="33"/>
      <c r="AAJ126" s="33"/>
      <c r="AAK126" s="33"/>
      <c r="AAL126" s="33"/>
      <c r="AAM126" s="33"/>
      <c r="AAN126" s="33"/>
      <c r="AAO126" s="33"/>
      <c r="AAP126" s="33"/>
      <c r="AAQ126" s="33"/>
      <c r="AAR126" s="33"/>
      <c r="AAS126" s="33"/>
      <c r="AAT126" s="33"/>
      <c r="AAU126" s="33"/>
      <c r="AAV126" s="33"/>
      <c r="AAW126" s="33"/>
      <c r="AAX126" s="33"/>
      <c r="AAY126" s="33"/>
      <c r="AAZ126" s="33"/>
      <c r="ABA126" s="33"/>
      <c r="ABB126" s="33"/>
      <c r="ABC126" s="33"/>
      <c r="ABD126" s="33"/>
      <c r="ABE126" s="33"/>
      <c r="ABF126" s="33"/>
      <c r="ABG126" s="33"/>
      <c r="ABH126" s="33"/>
      <c r="ABI126" s="33"/>
      <c r="ABJ126" s="33"/>
      <c r="ABK126" s="33"/>
      <c r="ABL126" s="33"/>
      <c r="ABM126" s="33"/>
      <c r="ABN126" s="33"/>
      <c r="ABO126" s="33"/>
      <c r="ABP126" s="33"/>
      <c r="ABQ126" s="33"/>
      <c r="ABR126" s="33"/>
      <c r="ABS126" s="33"/>
      <c r="ABT126" s="33"/>
      <c r="ABU126" s="33"/>
      <c r="ABV126" s="33"/>
      <c r="ABW126" s="33"/>
      <c r="ABX126" s="33"/>
      <c r="ABY126" s="33"/>
      <c r="ABZ126" s="33"/>
      <c r="ACA126" s="33"/>
      <c r="ACB126" s="33"/>
      <c r="ACC126" s="33"/>
      <c r="ACD126" s="33"/>
      <c r="ACE126" s="33"/>
      <c r="ACF126" s="33"/>
      <c r="ACG126" s="33"/>
      <c r="ACH126" s="33"/>
      <c r="ACI126" s="33"/>
      <c r="ACJ126" s="33"/>
      <c r="ACK126" s="33"/>
      <c r="ACL126" s="33"/>
      <c r="ACM126" s="33"/>
      <c r="ACN126" s="33"/>
      <c r="ACO126" s="33"/>
      <c r="ACP126" s="33"/>
      <c r="ACQ126" s="33"/>
      <c r="ACR126" s="33"/>
      <c r="ACS126" s="33"/>
      <c r="ACT126" s="33"/>
      <c r="ACU126" s="33"/>
      <c r="ACV126" s="33"/>
      <c r="ACW126" s="33"/>
      <c r="ACX126" s="33"/>
      <c r="ACY126" s="33"/>
      <c r="ACZ126" s="33"/>
      <c r="ADA126" s="33"/>
      <c r="ADB126" s="33"/>
      <c r="ADC126" s="33"/>
      <c r="ADD126" s="33"/>
      <c r="ADE126" s="33"/>
      <c r="ADF126" s="33"/>
      <c r="ADG126" s="33"/>
      <c r="ADH126" s="33"/>
      <c r="ADI126" s="33"/>
      <c r="ADJ126" s="33"/>
      <c r="ADK126" s="33"/>
      <c r="ADL126" s="33"/>
      <c r="ADM126" s="33"/>
      <c r="ADN126" s="33"/>
      <c r="ADO126" s="33"/>
      <c r="ADP126" s="33"/>
      <c r="ADQ126" s="33"/>
      <c r="ADR126" s="33"/>
      <c r="ADS126" s="33"/>
      <c r="ADT126" s="33"/>
      <c r="ADU126" s="33"/>
      <c r="ADV126" s="33"/>
      <c r="ADW126" s="33"/>
      <c r="ADX126" s="33"/>
      <c r="ADY126" s="33"/>
      <c r="ADZ126" s="33"/>
      <c r="AEA126" s="33"/>
      <c r="AEB126" s="33"/>
      <c r="AEC126" s="33"/>
      <c r="AED126" s="33"/>
      <c r="AEE126" s="33"/>
      <c r="AEF126" s="33"/>
      <c r="AEG126" s="33"/>
      <c r="AEH126" s="33"/>
      <c r="AEI126" s="33"/>
      <c r="AEJ126" s="33"/>
      <c r="AEK126" s="33"/>
      <c r="AEL126" s="33"/>
      <c r="AEM126" s="33"/>
      <c r="AEN126" s="33"/>
      <c r="AEO126" s="33"/>
      <c r="AEP126" s="33"/>
      <c r="AEQ126" s="33"/>
      <c r="AER126" s="33"/>
      <c r="AES126" s="33"/>
      <c r="AET126" s="33"/>
      <c r="AEU126" s="33"/>
      <c r="AEV126" s="33"/>
      <c r="AEW126" s="33"/>
      <c r="AEX126" s="33"/>
      <c r="AEY126" s="33"/>
      <c r="AEZ126" s="33"/>
      <c r="AFA126" s="33"/>
      <c r="AFB126" s="33"/>
      <c r="AFC126" s="33"/>
      <c r="AFD126" s="33"/>
      <c r="AFE126" s="33"/>
      <c r="AFF126" s="33"/>
      <c r="AFG126" s="33"/>
      <c r="AFH126" s="33"/>
      <c r="AFI126" s="33"/>
      <c r="AFJ126" s="33"/>
      <c r="AFK126" s="33"/>
      <c r="AFL126" s="33"/>
      <c r="AFM126" s="33"/>
      <c r="AFN126" s="33"/>
      <c r="AFO126" s="33"/>
      <c r="AFP126" s="33"/>
      <c r="AFQ126" s="33"/>
      <c r="AFR126" s="33"/>
      <c r="AFS126" s="33"/>
      <c r="AFT126" s="33"/>
      <c r="AFU126" s="33"/>
      <c r="AFV126" s="33"/>
      <c r="AFW126" s="33"/>
      <c r="AFX126" s="33"/>
      <c r="AFY126" s="33"/>
      <c r="AFZ126" s="33"/>
      <c r="AGA126" s="33"/>
      <c r="AGB126" s="33"/>
      <c r="AGC126" s="33"/>
      <c r="AGD126" s="33"/>
      <c r="AGE126" s="33"/>
      <c r="AGF126" s="33"/>
      <c r="AGG126" s="33"/>
      <c r="AGH126" s="33"/>
      <c r="AGI126" s="33"/>
      <c r="AGJ126" s="33"/>
      <c r="AGK126" s="33"/>
      <c r="AGL126" s="33"/>
      <c r="AGM126" s="33"/>
      <c r="AGN126" s="33"/>
      <c r="AGO126" s="33"/>
      <c r="AGP126" s="33"/>
      <c r="AGQ126" s="33"/>
      <c r="AGR126" s="33"/>
      <c r="AGS126" s="33"/>
      <c r="AGT126" s="33"/>
      <c r="AGU126" s="33"/>
      <c r="AGV126" s="33"/>
      <c r="AGW126" s="33"/>
      <c r="AGX126" s="33"/>
      <c r="AGY126" s="33"/>
      <c r="AGZ126" s="33"/>
      <c r="AHA126" s="33"/>
      <c r="AHB126" s="33"/>
      <c r="AHC126" s="33"/>
      <c r="AHD126" s="33"/>
      <c r="AHE126" s="33"/>
      <c r="AHF126" s="33"/>
      <c r="AHG126" s="33"/>
      <c r="AHH126" s="33"/>
      <c r="AHI126" s="33"/>
      <c r="AHJ126" s="33"/>
      <c r="AHK126" s="33"/>
      <c r="AHL126" s="33"/>
      <c r="AHM126" s="33"/>
      <c r="AHN126" s="33"/>
      <c r="AHO126" s="33"/>
      <c r="AHP126" s="33"/>
      <c r="AHQ126" s="33"/>
      <c r="AHR126" s="33"/>
      <c r="AHS126" s="33"/>
      <c r="AHT126" s="33"/>
      <c r="AHU126" s="33"/>
      <c r="AHV126" s="33"/>
      <c r="AHW126" s="33"/>
      <c r="AHX126" s="33"/>
      <c r="AHY126" s="33"/>
      <c r="AHZ126" s="33"/>
      <c r="AIA126" s="33"/>
      <c r="AIB126" s="33"/>
      <c r="AIC126" s="33"/>
      <c r="AID126" s="33"/>
      <c r="AIE126" s="33"/>
      <c r="AIF126" s="33"/>
      <c r="AIG126" s="33"/>
      <c r="AIH126" s="33"/>
      <c r="AII126" s="33"/>
      <c r="AIJ126" s="33"/>
      <c r="AIK126" s="33"/>
      <c r="AIL126" s="33"/>
      <c r="AIM126" s="33"/>
      <c r="AIN126" s="33"/>
      <c r="AIO126" s="33"/>
      <c r="AIP126" s="33"/>
      <c r="AIQ126" s="33"/>
      <c r="AIR126" s="33"/>
      <c r="AIS126" s="33"/>
      <c r="AIT126" s="33"/>
      <c r="AIU126" s="33"/>
      <c r="AIV126" s="33"/>
      <c r="AIW126" s="33"/>
      <c r="AIX126" s="33"/>
      <c r="AIY126" s="33"/>
      <c r="AIZ126" s="33"/>
      <c r="AJA126" s="33"/>
      <c r="AJB126" s="33"/>
      <c r="AJC126" s="33"/>
      <c r="AJD126" s="33"/>
      <c r="AJE126" s="33"/>
      <c r="AJF126" s="33"/>
      <c r="AJG126" s="33"/>
      <c r="AJH126" s="33"/>
      <c r="AJI126" s="33"/>
      <c r="AJJ126" s="33"/>
      <c r="AJK126" s="33"/>
      <c r="AJL126" s="33"/>
      <c r="AJM126" s="33"/>
      <c r="AJN126" s="33"/>
      <c r="AJO126" s="33"/>
      <c r="AJP126" s="33"/>
      <c r="AJQ126" s="33"/>
      <c r="AJR126" s="33"/>
      <c r="AJS126" s="33"/>
      <c r="AJT126" s="33"/>
      <c r="AJU126" s="33"/>
      <c r="AJV126" s="33"/>
      <c r="AJW126" s="33"/>
      <c r="AJX126" s="33"/>
      <c r="AJY126" s="33"/>
      <c r="AJZ126" s="33"/>
      <c r="AKA126" s="33"/>
      <c r="AKB126" s="33"/>
      <c r="AKC126" s="33"/>
      <c r="AKD126" s="33"/>
      <c r="AKE126" s="33"/>
      <c r="AKF126" s="33"/>
      <c r="AKG126" s="33"/>
      <c r="AKH126" s="33"/>
      <c r="AKI126" s="33"/>
      <c r="AKJ126" s="33"/>
      <c r="AKK126" s="33"/>
      <c r="AKL126" s="33"/>
      <c r="AKM126" s="33"/>
      <c r="AKN126" s="33"/>
      <c r="AKO126" s="33"/>
      <c r="AKP126" s="33"/>
      <c r="AKQ126" s="33"/>
      <c r="AKR126" s="33"/>
      <c r="AKS126" s="33"/>
      <c r="AKT126" s="33"/>
      <c r="AKU126" s="33"/>
      <c r="AKV126" s="33"/>
      <c r="AKW126" s="33"/>
      <c r="AKX126" s="33"/>
      <c r="AKY126" s="33"/>
      <c r="AKZ126" s="33"/>
      <c r="ALA126" s="33"/>
      <c r="ALB126" s="33"/>
      <c r="ALC126" s="33"/>
      <c r="ALD126" s="33"/>
      <c r="ALE126" s="33"/>
      <c r="ALF126" s="33"/>
      <c r="ALG126" s="33"/>
      <c r="ALH126" s="33"/>
      <c r="ALI126" s="33"/>
      <c r="ALJ126" s="33"/>
      <c r="ALK126" s="33"/>
      <c r="ALL126" s="33"/>
      <c r="ALM126" s="33"/>
      <c r="ALN126" s="33"/>
      <c r="ALO126" s="33"/>
      <c r="ALP126" s="33"/>
      <c r="ALQ126" s="33"/>
      <c r="ALR126" s="33"/>
      <c r="ALS126" s="33"/>
      <c r="ALT126" s="33"/>
      <c r="ALU126" s="33"/>
      <c r="ALV126" s="33"/>
      <c r="ALW126" s="33"/>
      <c r="ALX126" s="33"/>
      <c r="ALY126" s="33"/>
      <c r="ALZ126" s="33"/>
      <c r="AMA126" s="33"/>
      <c r="AMB126" s="33"/>
      <c r="AMC126" s="33"/>
      <c r="AMD126" s="33"/>
      <c r="AME126" s="33"/>
      <c r="AMF126" s="33"/>
      <c r="AMG126" s="33"/>
      <c r="AMH126" s="33"/>
      <c r="AMI126" s="33"/>
      <c r="AMJ126" s="33"/>
      <c r="AMK126" s="33"/>
    </row>
    <row r="127" spans="1:1025" s="35" customFormat="1" ht="14.25" customHeight="1">
      <c r="A127" s="180" t="s">
        <v>22</v>
      </c>
      <c r="B127" s="262" t="s">
        <v>129</v>
      </c>
      <c r="C127" s="263"/>
      <c r="D127" s="263"/>
      <c r="E127" s="263"/>
      <c r="F127" s="263"/>
      <c r="G127" s="106">
        <f>ROUND((((G48+G48/3)/12+(G75+G93+G114))*4/12)*0.02,2)</f>
        <v>17.579999999999998</v>
      </c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4"/>
      <c r="DG127" s="34"/>
      <c r="DH127" s="34"/>
      <c r="DI127" s="34"/>
      <c r="DJ127" s="34"/>
      <c r="DK127" s="34"/>
      <c r="DL127" s="34"/>
      <c r="DM127" s="34"/>
      <c r="DN127" s="34"/>
      <c r="DO127" s="34"/>
      <c r="DP127" s="34"/>
      <c r="DQ127" s="34"/>
      <c r="DR127" s="34"/>
      <c r="DS127" s="34"/>
      <c r="DT127" s="34"/>
      <c r="DU127" s="34"/>
      <c r="DV127" s="34"/>
      <c r="DW127" s="34"/>
      <c r="DX127" s="34"/>
      <c r="DY127" s="34"/>
      <c r="DZ127" s="34"/>
      <c r="EA127" s="34"/>
      <c r="EB127" s="34"/>
      <c r="EC127" s="34"/>
      <c r="ED127" s="34"/>
      <c r="EE127" s="34"/>
      <c r="EF127" s="34"/>
      <c r="EG127" s="34"/>
      <c r="EH127" s="34"/>
      <c r="EI127" s="34"/>
      <c r="EJ127" s="34"/>
      <c r="EK127" s="34"/>
      <c r="EL127" s="34"/>
      <c r="EM127" s="34"/>
      <c r="EN127" s="34"/>
      <c r="EO127" s="34"/>
      <c r="EP127" s="34"/>
      <c r="EQ127" s="34"/>
      <c r="ER127" s="34"/>
      <c r="ES127" s="34"/>
      <c r="ET127" s="34"/>
      <c r="EU127" s="34"/>
      <c r="EV127" s="34"/>
      <c r="EW127" s="34"/>
      <c r="EX127" s="34"/>
      <c r="EY127" s="34"/>
      <c r="EZ127" s="34"/>
      <c r="FA127" s="34"/>
      <c r="FB127" s="34"/>
      <c r="FC127" s="34"/>
      <c r="FD127" s="34"/>
      <c r="FE127" s="34"/>
      <c r="FF127" s="34"/>
      <c r="FG127" s="34"/>
      <c r="FH127" s="34"/>
      <c r="FI127" s="34"/>
      <c r="FJ127" s="34"/>
      <c r="FK127" s="34"/>
      <c r="FL127" s="34"/>
      <c r="FM127" s="34"/>
      <c r="FN127" s="34"/>
      <c r="FO127" s="34"/>
      <c r="FP127" s="34"/>
      <c r="FQ127" s="34"/>
      <c r="FR127" s="34"/>
      <c r="FS127" s="34"/>
      <c r="FT127" s="34"/>
      <c r="FU127" s="34"/>
      <c r="FV127" s="34"/>
      <c r="FW127" s="34"/>
      <c r="FX127" s="34"/>
      <c r="FY127" s="34"/>
      <c r="FZ127" s="34"/>
      <c r="GA127" s="34"/>
      <c r="GB127" s="34"/>
      <c r="GC127" s="34"/>
      <c r="GD127" s="34"/>
      <c r="GE127" s="34"/>
      <c r="GF127" s="34"/>
      <c r="GG127" s="34"/>
      <c r="GH127" s="34"/>
      <c r="GI127" s="34"/>
      <c r="GJ127" s="34"/>
      <c r="GK127" s="34"/>
      <c r="GL127" s="34"/>
      <c r="GM127" s="34"/>
      <c r="GN127" s="34"/>
      <c r="GO127" s="34"/>
      <c r="GP127" s="34"/>
      <c r="GQ127" s="34"/>
      <c r="GR127" s="34"/>
      <c r="GS127" s="34"/>
      <c r="GT127" s="34"/>
      <c r="GU127" s="34"/>
      <c r="GV127" s="34"/>
      <c r="GW127" s="34"/>
      <c r="GX127" s="34"/>
      <c r="GY127" s="34"/>
      <c r="GZ127" s="34"/>
      <c r="HA127" s="34"/>
      <c r="HB127" s="34"/>
      <c r="HC127" s="34"/>
      <c r="HD127" s="34"/>
      <c r="HE127" s="34"/>
      <c r="HF127" s="34"/>
      <c r="HG127" s="34"/>
      <c r="HH127" s="34"/>
      <c r="HI127" s="34"/>
      <c r="HJ127" s="34"/>
      <c r="HK127" s="34"/>
      <c r="HL127" s="34"/>
      <c r="HM127" s="34"/>
      <c r="HN127" s="34"/>
      <c r="HO127" s="34"/>
      <c r="HP127" s="34"/>
      <c r="HQ127" s="34"/>
      <c r="HR127" s="34"/>
      <c r="HS127" s="34"/>
      <c r="HT127" s="34"/>
      <c r="HU127" s="34"/>
      <c r="HV127" s="34"/>
      <c r="HW127" s="34"/>
      <c r="HX127" s="34"/>
      <c r="HY127" s="34"/>
      <c r="HZ127" s="34"/>
      <c r="IA127" s="34"/>
      <c r="IB127" s="34"/>
      <c r="IC127" s="34"/>
      <c r="ID127" s="34"/>
      <c r="IE127" s="34"/>
      <c r="IF127" s="34"/>
      <c r="IG127" s="34"/>
      <c r="IH127" s="34"/>
      <c r="II127" s="34"/>
      <c r="IJ127" s="34"/>
      <c r="IK127" s="34"/>
      <c r="IL127" s="34"/>
      <c r="IM127" s="34"/>
      <c r="IN127" s="34"/>
      <c r="IO127" s="34"/>
      <c r="IP127" s="34"/>
      <c r="IQ127" s="34"/>
      <c r="IR127" s="34"/>
      <c r="IS127" s="34"/>
      <c r="IT127" s="34"/>
      <c r="IU127" s="34"/>
      <c r="IV127" s="34"/>
      <c r="IW127" s="34"/>
      <c r="IX127" s="34"/>
      <c r="IY127" s="34"/>
      <c r="IZ127" s="34"/>
      <c r="JA127" s="34"/>
      <c r="JB127" s="34"/>
      <c r="JC127" s="34"/>
      <c r="JD127" s="34"/>
      <c r="JE127" s="34"/>
      <c r="JF127" s="34"/>
      <c r="JG127" s="34"/>
      <c r="JH127" s="34"/>
      <c r="JI127" s="34"/>
      <c r="JJ127" s="34"/>
      <c r="JK127" s="34"/>
      <c r="JL127" s="34"/>
      <c r="JM127" s="34"/>
      <c r="JN127" s="34"/>
      <c r="JO127" s="34"/>
      <c r="JP127" s="34"/>
      <c r="JQ127" s="34"/>
      <c r="JR127" s="34"/>
      <c r="JS127" s="34"/>
      <c r="JT127" s="34"/>
      <c r="JU127" s="34"/>
      <c r="JV127" s="34"/>
      <c r="JW127" s="34"/>
      <c r="JX127" s="34"/>
      <c r="JY127" s="34"/>
      <c r="JZ127" s="34"/>
      <c r="KA127" s="34"/>
      <c r="KB127" s="34"/>
      <c r="KC127" s="34"/>
      <c r="KD127" s="34"/>
      <c r="KE127" s="34"/>
      <c r="KF127" s="34"/>
      <c r="KG127" s="34"/>
      <c r="KH127" s="34"/>
      <c r="KI127" s="34"/>
      <c r="KJ127" s="34"/>
      <c r="KK127" s="34"/>
      <c r="KL127" s="34"/>
      <c r="KM127" s="34"/>
      <c r="KN127" s="34"/>
      <c r="KO127" s="34"/>
      <c r="KP127" s="34"/>
      <c r="KQ127" s="34"/>
      <c r="KR127" s="34"/>
      <c r="KS127" s="34"/>
      <c r="KT127" s="34"/>
      <c r="KU127" s="34"/>
      <c r="KV127" s="34"/>
      <c r="KW127" s="34"/>
      <c r="KX127" s="34"/>
      <c r="KY127" s="34"/>
      <c r="KZ127" s="34"/>
      <c r="LA127" s="34"/>
      <c r="LB127" s="34"/>
      <c r="LC127" s="34"/>
      <c r="LD127" s="34"/>
      <c r="LE127" s="34"/>
      <c r="LF127" s="34"/>
      <c r="LG127" s="34"/>
      <c r="LH127" s="34"/>
      <c r="LI127" s="34"/>
      <c r="LJ127" s="34"/>
      <c r="LK127" s="34"/>
      <c r="LL127" s="34"/>
      <c r="LM127" s="34"/>
      <c r="LN127" s="34"/>
      <c r="LO127" s="34"/>
      <c r="LP127" s="34"/>
      <c r="LQ127" s="34"/>
      <c r="LR127" s="34"/>
      <c r="LS127" s="34"/>
      <c r="LT127" s="34"/>
      <c r="LU127" s="34"/>
      <c r="LV127" s="34"/>
      <c r="LW127" s="34"/>
      <c r="LX127" s="34"/>
      <c r="LY127" s="34"/>
      <c r="LZ127" s="34"/>
      <c r="MA127" s="34"/>
      <c r="MB127" s="34"/>
      <c r="MC127" s="34"/>
      <c r="MD127" s="34"/>
      <c r="ME127" s="34"/>
      <c r="MF127" s="34"/>
      <c r="MG127" s="34"/>
      <c r="MH127" s="34"/>
      <c r="MI127" s="34"/>
      <c r="MJ127" s="34"/>
      <c r="MK127" s="34"/>
      <c r="ML127" s="34"/>
      <c r="MM127" s="34"/>
      <c r="MN127" s="34"/>
      <c r="MO127" s="34"/>
      <c r="MP127" s="34"/>
      <c r="MQ127" s="34"/>
      <c r="MR127" s="34"/>
      <c r="MS127" s="34"/>
      <c r="MT127" s="34"/>
      <c r="MU127" s="34"/>
      <c r="MV127" s="34"/>
      <c r="MW127" s="34"/>
      <c r="MX127" s="34"/>
      <c r="MY127" s="34"/>
      <c r="MZ127" s="34"/>
      <c r="NA127" s="34"/>
      <c r="NB127" s="34"/>
      <c r="NC127" s="34"/>
      <c r="ND127" s="34"/>
      <c r="NE127" s="34"/>
      <c r="NF127" s="34"/>
      <c r="NG127" s="34"/>
      <c r="NH127" s="34"/>
      <c r="NI127" s="34"/>
      <c r="NJ127" s="34"/>
      <c r="NK127" s="34"/>
      <c r="NL127" s="34"/>
      <c r="NM127" s="34"/>
      <c r="NN127" s="34"/>
      <c r="NO127" s="34"/>
      <c r="NP127" s="34"/>
      <c r="NQ127" s="34"/>
      <c r="NR127" s="34"/>
      <c r="NS127" s="34"/>
      <c r="NT127" s="34"/>
      <c r="NU127" s="34"/>
      <c r="NV127" s="34"/>
      <c r="NW127" s="34"/>
      <c r="NX127" s="34"/>
      <c r="NY127" s="34"/>
      <c r="NZ127" s="34"/>
      <c r="OA127" s="34"/>
      <c r="OB127" s="34"/>
      <c r="OC127" s="34"/>
      <c r="OD127" s="34"/>
      <c r="OE127" s="34"/>
      <c r="OF127" s="34"/>
      <c r="OG127" s="34"/>
      <c r="OH127" s="34"/>
      <c r="OI127" s="34"/>
      <c r="OJ127" s="34"/>
      <c r="OK127" s="34"/>
      <c r="OL127" s="34"/>
      <c r="OM127" s="34"/>
      <c r="ON127" s="34"/>
      <c r="OO127" s="34"/>
      <c r="OP127" s="34"/>
      <c r="OQ127" s="34"/>
      <c r="OR127" s="34"/>
      <c r="OS127" s="34"/>
      <c r="OT127" s="34"/>
      <c r="OU127" s="34"/>
      <c r="OV127" s="34"/>
      <c r="OW127" s="34"/>
      <c r="OX127" s="34"/>
      <c r="OY127" s="34"/>
      <c r="OZ127" s="34"/>
      <c r="PA127" s="34"/>
      <c r="PB127" s="34"/>
      <c r="PC127" s="34"/>
      <c r="PD127" s="34"/>
      <c r="PE127" s="34"/>
      <c r="PF127" s="34"/>
      <c r="PG127" s="34"/>
      <c r="PH127" s="34"/>
      <c r="PI127" s="34"/>
      <c r="PJ127" s="34"/>
      <c r="PK127" s="34"/>
      <c r="PL127" s="34"/>
      <c r="PM127" s="34"/>
      <c r="PN127" s="34"/>
      <c r="PO127" s="34"/>
      <c r="PP127" s="34"/>
      <c r="PQ127" s="34"/>
      <c r="PR127" s="34"/>
      <c r="PS127" s="34"/>
      <c r="PT127" s="34"/>
      <c r="PU127" s="34"/>
      <c r="PV127" s="34"/>
      <c r="PW127" s="34"/>
      <c r="PX127" s="34"/>
      <c r="PY127" s="34"/>
      <c r="PZ127" s="34"/>
      <c r="QA127" s="34"/>
      <c r="QB127" s="34"/>
      <c r="QC127" s="34"/>
      <c r="QD127" s="34"/>
      <c r="QE127" s="34"/>
      <c r="QF127" s="34"/>
      <c r="QG127" s="34"/>
      <c r="QH127" s="34"/>
      <c r="QI127" s="34"/>
      <c r="QJ127" s="34"/>
      <c r="QK127" s="34"/>
      <c r="QL127" s="34"/>
      <c r="QM127" s="34"/>
      <c r="QN127" s="34"/>
      <c r="QO127" s="34"/>
      <c r="QP127" s="34"/>
      <c r="QQ127" s="34"/>
      <c r="QR127" s="34"/>
      <c r="QS127" s="34"/>
      <c r="QT127" s="34"/>
      <c r="QU127" s="34"/>
      <c r="QV127" s="34"/>
      <c r="QW127" s="34"/>
      <c r="QX127" s="34"/>
      <c r="QY127" s="34"/>
      <c r="QZ127" s="34"/>
      <c r="RA127" s="34"/>
      <c r="RB127" s="34"/>
      <c r="RC127" s="34"/>
      <c r="RD127" s="34"/>
      <c r="RE127" s="34"/>
      <c r="RF127" s="34"/>
      <c r="RG127" s="34"/>
      <c r="RH127" s="34"/>
      <c r="RI127" s="34"/>
      <c r="RJ127" s="34"/>
      <c r="RK127" s="34"/>
      <c r="RL127" s="34"/>
      <c r="RM127" s="34"/>
      <c r="RN127" s="34"/>
      <c r="RO127" s="34"/>
      <c r="RP127" s="34"/>
      <c r="RQ127" s="34"/>
      <c r="RR127" s="34"/>
      <c r="RS127" s="34"/>
      <c r="RT127" s="34"/>
      <c r="RU127" s="34"/>
      <c r="RV127" s="34"/>
      <c r="RW127" s="34"/>
      <c r="RX127" s="34"/>
      <c r="RY127" s="34"/>
      <c r="RZ127" s="34"/>
      <c r="SA127" s="34"/>
      <c r="SB127" s="34"/>
      <c r="SC127" s="34"/>
      <c r="SD127" s="34"/>
      <c r="SE127" s="34"/>
      <c r="SF127" s="34"/>
      <c r="SG127" s="34"/>
      <c r="SH127" s="34"/>
      <c r="SI127" s="34"/>
      <c r="SJ127" s="34"/>
      <c r="SK127" s="34"/>
      <c r="SL127" s="34"/>
      <c r="SM127" s="34"/>
      <c r="SN127" s="34"/>
      <c r="SO127" s="34"/>
      <c r="SP127" s="34"/>
      <c r="SQ127" s="34"/>
      <c r="SR127" s="34"/>
      <c r="SS127" s="34"/>
      <c r="ST127" s="34"/>
      <c r="SU127" s="34"/>
      <c r="SV127" s="34"/>
      <c r="SW127" s="34"/>
      <c r="SX127" s="34"/>
      <c r="SY127" s="34"/>
      <c r="SZ127" s="34"/>
      <c r="TA127" s="34"/>
      <c r="TB127" s="34"/>
      <c r="TC127" s="34"/>
      <c r="TD127" s="34"/>
      <c r="TE127" s="34"/>
      <c r="TF127" s="34"/>
      <c r="TG127" s="34"/>
      <c r="TH127" s="34"/>
      <c r="TI127" s="34"/>
      <c r="TJ127" s="34"/>
      <c r="TK127" s="34"/>
      <c r="TL127" s="34"/>
      <c r="TM127" s="34"/>
      <c r="TN127" s="34"/>
      <c r="TO127" s="34"/>
      <c r="TP127" s="34"/>
      <c r="TQ127" s="34"/>
      <c r="TR127" s="34"/>
      <c r="TS127" s="34"/>
      <c r="TT127" s="34"/>
      <c r="TU127" s="34"/>
      <c r="TV127" s="34"/>
      <c r="TW127" s="34"/>
      <c r="TX127" s="34"/>
      <c r="TY127" s="34"/>
      <c r="TZ127" s="34"/>
      <c r="UA127" s="34"/>
      <c r="UB127" s="34"/>
      <c r="UC127" s="34"/>
      <c r="UD127" s="34"/>
      <c r="UE127" s="34"/>
      <c r="UF127" s="34"/>
      <c r="UG127" s="34"/>
      <c r="UH127" s="34"/>
      <c r="UI127" s="34"/>
      <c r="UJ127" s="34"/>
      <c r="UK127" s="34"/>
      <c r="UL127" s="34"/>
      <c r="UM127" s="34"/>
      <c r="UN127" s="34"/>
      <c r="UO127" s="34"/>
      <c r="UP127" s="34"/>
      <c r="UQ127" s="34"/>
      <c r="UR127" s="34"/>
      <c r="US127" s="34"/>
      <c r="UT127" s="34"/>
      <c r="UU127" s="34"/>
      <c r="UV127" s="34"/>
      <c r="UW127" s="34"/>
      <c r="UX127" s="34"/>
      <c r="UY127" s="34"/>
      <c r="UZ127" s="34"/>
      <c r="VA127" s="34"/>
      <c r="VB127" s="34"/>
      <c r="VC127" s="34"/>
      <c r="VD127" s="34"/>
      <c r="VE127" s="34"/>
      <c r="VF127" s="34"/>
      <c r="VG127" s="34"/>
      <c r="VH127" s="34"/>
      <c r="VI127" s="34"/>
      <c r="VJ127" s="34"/>
      <c r="VK127" s="34"/>
      <c r="VL127" s="34"/>
      <c r="VM127" s="34"/>
      <c r="VN127" s="34"/>
      <c r="VO127" s="34"/>
      <c r="VP127" s="34"/>
      <c r="VQ127" s="34"/>
      <c r="VR127" s="34"/>
      <c r="VS127" s="34"/>
      <c r="VT127" s="34"/>
      <c r="VU127" s="34"/>
      <c r="VV127" s="34"/>
      <c r="VW127" s="34"/>
      <c r="VX127" s="34"/>
      <c r="VY127" s="34"/>
      <c r="VZ127" s="34"/>
      <c r="WA127" s="34"/>
      <c r="WB127" s="34"/>
      <c r="WC127" s="34"/>
      <c r="WD127" s="34"/>
      <c r="WE127" s="34"/>
      <c r="WF127" s="34"/>
      <c r="WG127" s="34"/>
      <c r="WH127" s="34"/>
      <c r="WI127" s="34"/>
      <c r="WJ127" s="34"/>
      <c r="WK127" s="34"/>
      <c r="WL127" s="34"/>
      <c r="WM127" s="34"/>
      <c r="WN127" s="34"/>
      <c r="WO127" s="34"/>
      <c r="WP127" s="34"/>
      <c r="WQ127" s="34"/>
      <c r="WR127" s="34"/>
      <c r="WS127" s="34"/>
      <c r="WT127" s="34"/>
      <c r="WU127" s="34"/>
      <c r="WV127" s="34"/>
      <c r="WW127" s="34"/>
      <c r="WX127" s="34"/>
      <c r="WY127" s="34"/>
      <c r="WZ127" s="34"/>
      <c r="XA127" s="34"/>
      <c r="XB127" s="34"/>
      <c r="XC127" s="34"/>
      <c r="XD127" s="34"/>
      <c r="XE127" s="34"/>
      <c r="XF127" s="34"/>
      <c r="XG127" s="34"/>
      <c r="XH127" s="34"/>
      <c r="XI127" s="34"/>
      <c r="XJ127" s="34"/>
      <c r="XK127" s="34"/>
      <c r="XL127" s="34"/>
      <c r="XM127" s="34"/>
      <c r="XN127" s="34"/>
      <c r="XO127" s="34"/>
      <c r="XP127" s="34"/>
      <c r="XQ127" s="34"/>
      <c r="XR127" s="34"/>
      <c r="XS127" s="34"/>
      <c r="XT127" s="34"/>
      <c r="XU127" s="34"/>
      <c r="XV127" s="34"/>
      <c r="XW127" s="34"/>
      <c r="XX127" s="34"/>
      <c r="XY127" s="34"/>
      <c r="XZ127" s="34"/>
      <c r="YA127" s="34"/>
      <c r="YB127" s="34"/>
      <c r="YC127" s="34"/>
      <c r="YD127" s="34"/>
      <c r="YE127" s="34"/>
      <c r="YF127" s="34"/>
      <c r="YG127" s="34"/>
      <c r="YH127" s="34"/>
      <c r="YI127" s="34"/>
      <c r="YJ127" s="34"/>
      <c r="YK127" s="34"/>
      <c r="YL127" s="34"/>
      <c r="YM127" s="34"/>
      <c r="YN127" s="34"/>
      <c r="YO127" s="34"/>
      <c r="YP127" s="34"/>
      <c r="YQ127" s="34"/>
      <c r="YR127" s="34"/>
      <c r="YS127" s="34"/>
      <c r="YT127" s="34"/>
      <c r="YU127" s="34"/>
      <c r="YV127" s="34"/>
      <c r="YW127" s="34"/>
      <c r="YX127" s="34"/>
      <c r="YY127" s="34"/>
      <c r="YZ127" s="34"/>
      <c r="ZA127" s="34"/>
      <c r="ZB127" s="34"/>
      <c r="ZC127" s="34"/>
      <c r="ZD127" s="34"/>
      <c r="ZE127" s="34"/>
      <c r="ZF127" s="34"/>
      <c r="ZG127" s="34"/>
      <c r="ZH127" s="34"/>
      <c r="ZI127" s="34"/>
      <c r="ZJ127" s="34"/>
      <c r="ZK127" s="34"/>
      <c r="ZL127" s="34"/>
      <c r="ZM127" s="34"/>
      <c r="ZN127" s="34"/>
      <c r="ZO127" s="34"/>
      <c r="ZP127" s="34"/>
      <c r="ZQ127" s="34"/>
      <c r="ZR127" s="34"/>
      <c r="ZS127" s="34"/>
      <c r="ZT127" s="34"/>
      <c r="ZU127" s="34"/>
      <c r="ZV127" s="34"/>
      <c r="ZW127" s="34"/>
      <c r="ZX127" s="34"/>
      <c r="ZY127" s="34"/>
      <c r="ZZ127" s="34"/>
      <c r="AAA127" s="34"/>
      <c r="AAB127" s="34"/>
      <c r="AAC127" s="34"/>
      <c r="AAD127" s="34"/>
      <c r="AAE127" s="34"/>
      <c r="AAF127" s="34"/>
      <c r="AAG127" s="34"/>
      <c r="AAH127" s="34"/>
      <c r="AAI127" s="34"/>
      <c r="AAJ127" s="34"/>
      <c r="AAK127" s="34"/>
      <c r="AAL127" s="34"/>
      <c r="AAM127" s="34"/>
      <c r="AAN127" s="34"/>
      <c r="AAO127" s="34"/>
      <c r="AAP127" s="34"/>
      <c r="AAQ127" s="34"/>
      <c r="AAR127" s="34"/>
      <c r="AAS127" s="34"/>
      <c r="AAT127" s="34"/>
      <c r="AAU127" s="34"/>
      <c r="AAV127" s="34"/>
      <c r="AAW127" s="34"/>
      <c r="AAX127" s="34"/>
      <c r="AAY127" s="34"/>
      <c r="AAZ127" s="34"/>
      <c r="ABA127" s="34"/>
      <c r="ABB127" s="34"/>
      <c r="ABC127" s="34"/>
      <c r="ABD127" s="34"/>
      <c r="ABE127" s="34"/>
      <c r="ABF127" s="34"/>
      <c r="ABG127" s="34"/>
      <c r="ABH127" s="34"/>
      <c r="ABI127" s="34"/>
      <c r="ABJ127" s="34"/>
      <c r="ABK127" s="34"/>
      <c r="ABL127" s="34"/>
      <c r="ABM127" s="34"/>
      <c r="ABN127" s="34"/>
      <c r="ABO127" s="34"/>
      <c r="ABP127" s="34"/>
      <c r="ABQ127" s="34"/>
      <c r="ABR127" s="34"/>
      <c r="ABS127" s="34"/>
      <c r="ABT127" s="34"/>
      <c r="ABU127" s="34"/>
      <c r="ABV127" s="34"/>
      <c r="ABW127" s="34"/>
      <c r="ABX127" s="34"/>
      <c r="ABY127" s="34"/>
      <c r="ABZ127" s="34"/>
      <c r="ACA127" s="34"/>
      <c r="ACB127" s="34"/>
      <c r="ACC127" s="34"/>
      <c r="ACD127" s="34"/>
      <c r="ACE127" s="34"/>
      <c r="ACF127" s="34"/>
      <c r="ACG127" s="34"/>
      <c r="ACH127" s="34"/>
      <c r="ACI127" s="34"/>
      <c r="ACJ127" s="34"/>
      <c r="ACK127" s="34"/>
      <c r="ACL127" s="34"/>
      <c r="ACM127" s="34"/>
      <c r="ACN127" s="34"/>
      <c r="ACO127" s="34"/>
      <c r="ACP127" s="34"/>
      <c r="ACQ127" s="34"/>
      <c r="ACR127" s="34"/>
      <c r="ACS127" s="34"/>
      <c r="ACT127" s="34"/>
      <c r="ACU127" s="34"/>
      <c r="ACV127" s="34"/>
      <c r="ACW127" s="34"/>
      <c r="ACX127" s="34"/>
      <c r="ACY127" s="34"/>
      <c r="ACZ127" s="34"/>
      <c r="ADA127" s="34"/>
      <c r="ADB127" s="34"/>
      <c r="ADC127" s="34"/>
      <c r="ADD127" s="34"/>
      <c r="ADE127" s="34"/>
      <c r="ADF127" s="34"/>
      <c r="ADG127" s="34"/>
      <c r="ADH127" s="34"/>
      <c r="ADI127" s="34"/>
      <c r="ADJ127" s="34"/>
      <c r="ADK127" s="34"/>
      <c r="ADL127" s="34"/>
      <c r="ADM127" s="34"/>
      <c r="ADN127" s="34"/>
      <c r="ADO127" s="34"/>
      <c r="ADP127" s="34"/>
      <c r="ADQ127" s="34"/>
      <c r="ADR127" s="34"/>
      <c r="ADS127" s="34"/>
      <c r="ADT127" s="34"/>
      <c r="ADU127" s="34"/>
      <c r="ADV127" s="34"/>
      <c r="ADW127" s="34"/>
      <c r="ADX127" s="34"/>
      <c r="ADY127" s="34"/>
      <c r="ADZ127" s="34"/>
      <c r="AEA127" s="34"/>
      <c r="AEB127" s="34"/>
      <c r="AEC127" s="34"/>
      <c r="AED127" s="34"/>
      <c r="AEE127" s="34"/>
      <c r="AEF127" s="34"/>
      <c r="AEG127" s="34"/>
      <c r="AEH127" s="34"/>
      <c r="AEI127" s="34"/>
      <c r="AEJ127" s="34"/>
      <c r="AEK127" s="34"/>
      <c r="AEL127" s="34"/>
      <c r="AEM127" s="34"/>
      <c r="AEN127" s="34"/>
      <c r="AEO127" s="34"/>
      <c r="AEP127" s="34"/>
      <c r="AEQ127" s="34"/>
      <c r="AER127" s="34"/>
      <c r="AES127" s="34"/>
      <c r="AET127" s="34"/>
      <c r="AEU127" s="34"/>
      <c r="AEV127" s="34"/>
      <c r="AEW127" s="34"/>
      <c r="AEX127" s="34"/>
      <c r="AEY127" s="34"/>
      <c r="AEZ127" s="34"/>
      <c r="AFA127" s="34"/>
      <c r="AFB127" s="34"/>
      <c r="AFC127" s="34"/>
      <c r="AFD127" s="34"/>
      <c r="AFE127" s="34"/>
      <c r="AFF127" s="34"/>
      <c r="AFG127" s="34"/>
      <c r="AFH127" s="34"/>
      <c r="AFI127" s="34"/>
      <c r="AFJ127" s="34"/>
      <c r="AFK127" s="34"/>
      <c r="AFL127" s="34"/>
      <c r="AFM127" s="34"/>
      <c r="AFN127" s="34"/>
      <c r="AFO127" s="34"/>
      <c r="AFP127" s="34"/>
      <c r="AFQ127" s="34"/>
      <c r="AFR127" s="34"/>
      <c r="AFS127" s="34"/>
      <c r="AFT127" s="34"/>
      <c r="AFU127" s="34"/>
      <c r="AFV127" s="34"/>
      <c r="AFW127" s="34"/>
      <c r="AFX127" s="34"/>
      <c r="AFY127" s="34"/>
      <c r="AFZ127" s="34"/>
      <c r="AGA127" s="34"/>
      <c r="AGB127" s="34"/>
      <c r="AGC127" s="34"/>
      <c r="AGD127" s="34"/>
      <c r="AGE127" s="34"/>
      <c r="AGF127" s="34"/>
      <c r="AGG127" s="34"/>
      <c r="AGH127" s="34"/>
      <c r="AGI127" s="34"/>
      <c r="AGJ127" s="34"/>
      <c r="AGK127" s="34"/>
      <c r="AGL127" s="34"/>
      <c r="AGM127" s="34"/>
      <c r="AGN127" s="34"/>
      <c r="AGO127" s="34"/>
      <c r="AGP127" s="34"/>
      <c r="AGQ127" s="34"/>
      <c r="AGR127" s="34"/>
      <c r="AGS127" s="34"/>
      <c r="AGT127" s="34"/>
      <c r="AGU127" s="34"/>
      <c r="AGV127" s="34"/>
      <c r="AGW127" s="34"/>
      <c r="AGX127" s="34"/>
      <c r="AGY127" s="34"/>
      <c r="AGZ127" s="34"/>
      <c r="AHA127" s="34"/>
      <c r="AHB127" s="34"/>
      <c r="AHC127" s="34"/>
      <c r="AHD127" s="34"/>
      <c r="AHE127" s="34"/>
      <c r="AHF127" s="34"/>
      <c r="AHG127" s="34"/>
      <c r="AHH127" s="34"/>
      <c r="AHI127" s="34"/>
      <c r="AHJ127" s="34"/>
      <c r="AHK127" s="34"/>
      <c r="AHL127" s="34"/>
      <c r="AHM127" s="34"/>
      <c r="AHN127" s="34"/>
      <c r="AHO127" s="34"/>
      <c r="AHP127" s="34"/>
      <c r="AHQ127" s="34"/>
      <c r="AHR127" s="34"/>
      <c r="AHS127" s="34"/>
      <c r="AHT127" s="34"/>
      <c r="AHU127" s="34"/>
      <c r="AHV127" s="34"/>
      <c r="AHW127" s="34"/>
      <c r="AHX127" s="34"/>
      <c r="AHY127" s="34"/>
      <c r="AHZ127" s="34"/>
      <c r="AIA127" s="34"/>
      <c r="AIB127" s="34"/>
      <c r="AIC127" s="34"/>
      <c r="AID127" s="34"/>
      <c r="AIE127" s="34"/>
      <c r="AIF127" s="34"/>
      <c r="AIG127" s="34"/>
      <c r="AIH127" s="34"/>
      <c r="AII127" s="34"/>
      <c r="AIJ127" s="34"/>
      <c r="AIK127" s="34"/>
      <c r="AIL127" s="34"/>
      <c r="AIM127" s="34"/>
      <c r="AIN127" s="34"/>
      <c r="AIO127" s="34"/>
      <c r="AIP127" s="34"/>
      <c r="AIQ127" s="34"/>
      <c r="AIR127" s="34"/>
      <c r="AIS127" s="34"/>
      <c r="AIT127" s="34"/>
      <c r="AIU127" s="34"/>
      <c r="AIV127" s="34"/>
      <c r="AIW127" s="34"/>
      <c r="AIX127" s="34"/>
      <c r="AIY127" s="34"/>
      <c r="AIZ127" s="34"/>
      <c r="AJA127" s="34"/>
      <c r="AJB127" s="34"/>
      <c r="AJC127" s="34"/>
      <c r="AJD127" s="34"/>
      <c r="AJE127" s="34"/>
      <c r="AJF127" s="34"/>
      <c r="AJG127" s="34"/>
      <c r="AJH127" s="34"/>
      <c r="AJI127" s="34"/>
      <c r="AJJ127" s="34"/>
      <c r="AJK127" s="34"/>
      <c r="AJL127" s="34"/>
      <c r="AJM127" s="34"/>
      <c r="AJN127" s="34"/>
      <c r="AJO127" s="34"/>
      <c r="AJP127" s="34"/>
      <c r="AJQ127" s="34"/>
      <c r="AJR127" s="34"/>
      <c r="AJS127" s="34"/>
      <c r="AJT127" s="34"/>
      <c r="AJU127" s="34"/>
      <c r="AJV127" s="34"/>
      <c r="AJW127" s="34"/>
      <c r="AJX127" s="34"/>
      <c r="AJY127" s="34"/>
      <c r="AJZ127" s="34"/>
      <c r="AKA127" s="34"/>
      <c r="AKB127" s="34"/>
      <c r="AKC127" s="34"/>
      <c r="AKD127" s="34"/>
      <c r="AKE127" s="34"/>
      <c r="AKF127" s="34"/>
      <c r="AKG127" s="34"/>
      <c r="AKH127" s="34"/>
      <c r="AKI127" s="34"/>
      <c r="AKJ127" s="34"/>
      <c r="AKK127" s="34"/>
      <c r="AKL127" s="34"/>
      <c r="AKM127" s="34"/>
      <c r="AKN127" s="34"/>
      <c r="AKO127" s="34"/>
      <c r="AKP127" s="34"/>
      <c r="AKQ127" s="34"/>
      <c r="AKR127" s="34"/>
      <c r="AKS127" s="34"/>
      <c r="AKT127" s="34"/>
      <c r="AKU127" s="34"/>
      <c r="AKV127" s="34"/>
      <c r="AKW127" s="34"/>
      <c r="AKX127" s="34"/>
      <c r="AKY127" s="34"/>
      <c r="AKZ127" s="34"/>
      <c r="ALA127" s="34"/>
      <c r="ALB127" s="34"/>
      <c r="ALC127" s="34"/>
      <c r="ALD127" s="34"/>
      <c r="ALE127" s="34"/>
      <c r="ALF127" s="34"/>
      <c r="ALG127" s="34"/>
      <c r="ALH127" s="34"/>
      <c r="ALI127" s="34"/>
      <c r="ALJ127" s="34"/>
      <c r="ALK127" s="34"/>
      <c r="ALL127" s="34"/>
      <c r="ALM127" s="34"/>
      <c r="ALN127" s="34"/>
      <c r="ALO127" s="34"/>
      <c r="ALP127" s="34"/>
      <c r="ALQ127" s="34"/>
      <c r="ALR127" s="34"/>
      <c r="ALS127" s="34"/>
      <c r="ALT127" s="34"/>
      <c r="ALU127" s="34"/>
      <c r="ALV127" s="34"/>
      <c r="ALW127" s="34"/>
      <c r="ALX127" s="34"/>
      <c r="ALY127" s="34"/>
      <c r="ALZ127" s="34"/>
      <c r="AMA127" s="34"/>
      <c r="AMB127" s="34"/>
      <c r="AMC127" s="34"/>
      <c r="AMD127" s="34"/>
      <c r="AME127" s="34"/>
      <c r="AMF127" s="34"/>
      <c r="AMG127" s="34"/>
      <c r="AMH127" s="34"/>
      <c r="AMI127" s="34"/>
      <c r="AMJ127" s="34"/>
      <c r="AMK127" s="34"/>
    </row>
    <row r="128" spans="1:1025" s="35" customFormat="1" ht="14.25" customHeight="1">
      <c r="A128" s="229" t="s">
        <v>23</v>
      </c>
      <c r="B128" s="364" t="s">
        <v>130</v>
      </c>
      <c r="C128" s="364"/>
      <c r="D128" s="364"/>
      <c r="E128" s="364"/>
      <c r="F128" s="364"/>
      <c r="G128" s="106">
        <f>ROUND(((3/30)/12)*($G$119),2)</f>
        <v>42.7</v>
      </c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  <c r="DJ128" s="34"/>
      <c r="DK128" s="34"/>
      <c r="DL128" s="34"/>
      <c r="DM128" s="34"/>
      <c r="DN128" s="34"/>
      <c r="DO128" s="34"/>
      <c r="DP128" s="34"/>
      <c r="DQ128" s="34"/>
      <c r="DR128" s="34"/>
      <c r="DS128" s="34"/>
      <c r="DT128" s="34"/>
      <c r="DU128" s="34"/>
      <c r="DV128" s="34"/>
      <c r="DW128" s="34"/>
      <c r="DX128" s="34"/>
      <c r="DY128" s="34"/>
      <c r="DZ128" s="34"/>
      <c r="EA128" s="34"/>
      <c r="EB128" s="34"/>
      <c r="EC128" s="34"/>
      <c r="ED128" s="34"/>
      <c r="EE128" s="34"/>
      <c r="EF128" s="34"/>
      <c r="EG128" s="34"/>
      <c r="EH128" s="34"/>
      <c r="EI128" s="34"/>
      <c r="EJ128" s="34"/>
      <c r="EK128" s="34"/>
      <c r="EL128" s="34"/>
      <c r="EM128" s="34"/>
      <c r="EN128" s="34"/>
      <c r="EO128" s="34"/>
      <c r="EP128" s="34"/>
      <c r="EQ128" s="34"/>
      <c r="ER128" s="34"/>
      <c r="ES128" s="34"/>
      <c r="ET128" s="34"/>
      <c r="EU128" s="34"/>
      <c r="EV128" s="34"/>
      <c r="EW128" s="34"/>
      <c r="EX128" s="34"/>
      <c r="EY128" s="34"/>
      <c r="EZ128" s="34"/>
      <c r="FA128" s="34"/>
      <c r="FB128" s="34"/>
      <c r="FC128" s="34"/>
      <c r="FD128" s="34"/>
      <c r="FE128" s="34"/>
      <c r="FF128" s="34"/>
      <c r="FG128" s="34"/>
      <c r="FH128" s="34"/>
      <c r="FI128" s="34"/>
      <c r="FJ128" s="34"/>
      <c r="FK128" s="34"/>
      <c r="FL128" s="34"/>
      <c r="FM128" s="34"/>
      <c r="FN128" s="34"/>
      <c r="FO128" s="34"/>
      <c r="FP128" s="34"/>
      <c r="FQ128" s="34"/>
      <c r="FR128" s="34"/>
      <c r="FS128" s="34"/>
      <c r="FT128" s="34"/>
      <c r="FU128" s="34"/>
      <c r="FV128" s="34"/>
      <c r="FW128" s="34"/>
      <c r="FX128" s="34"/>
      <c r="FY128" s="34"/>
      <c r="FZ128" s="34"/>
      <c r="GA128" s="34"/>
      <c r="GB128" s="34"/>
      <c r="GC128" s="34"/>
      <c r="GD128" s="34"/>
      <c r="GE128" s="34"/>
      <c r="GF128" s="34"/>
      <c r="GG128" s="34"/>
      <c r="GH128" s="34"/>
      <c r="GI128" s="34"/>
      <c r="GJ128" s="34"/>
      <c r="GK128" s="34"/>
      <c r="GL128" s="34"/>
      <c r="GM128" s="34"/>
      <c r="GN128" s="34"/>
      <c r="GO128" s="34"/>
      <c r="GP128" s="34"/>
      <c r="GQ128" s="34"/>
      <c r="GR128" s="34"/>
      <c r="GS128" s="34"/>
      <c r="GT128" s="34"/>
      <c r="GU128" s="34"/>
      <c r="GV128" s="34"/>
      <c r="GW128" s="34"/>
      <c r="GX128" s="34"/>
      <c r="GY128" s="34"/>
      <c r="GZ128" s="34"/>
      <c r="HA128" s="34"/>
      <c r="HB128" s="34"/>
      <c r="HC128" s="34"/>
      <c r="HD128" s="34"/>
      <c r="HE128" s="34"/>
      <c r="HF128" s="34"/>
      <c r="HG128" s="34"/>
      <c r="HH128" s="34"/>
      <c r="HI128" s="34"/>
      <c r="HJ128" s="34"/>
      <c r="HK128" s="34"/>
      <c r="HL128" s="34"/>
      <c r="HM128" s="34"/>
      <c r="HN128" s="34"/>
      <c r="HO128" s="34"/>
      <c r="HP128" s="34"/>
      <c r="HQ128" s="34"/>
      <c r="HR128" s="34"/>
      <c r="HS128" s="34"/>
      <c r="HT128" s="34"/>
      <c r="HU128" s="34"/>
      <c r="HV128" s="34"/>
      <c r="HW128" s="34"/>
      <c r="HX128" s="34"/>
      <c r="HY128" s="34"/>
      <c r="HZ128" s="34"/>
      <c r="IA128" s="34"/>
      <c r="IB128" s="34"/>
      <c r="IC128" s="34"/>
      <c r="ID128" s="34"/>
      <c r="IE128" s="34"/>
      <c r="IF128" s="34"/>
      <c r="IG128" s="34"/>
      <c r="IH128" s="34"/>
      <c r="II128" s="34"/>
      <c r="IJ128" s="34"/>
      <c r="IK128" s="34"/>
      <c r="IL128" s="34"/>
      <c r="IM128" s="34"/>
      <c r="IN128" s="34"/>
      <c r="IO128" s="34"/>
      <c r="IP128" s="34"/>
      <c r="IQ128" s="34"/>
      <c r="IR128" s="34"/>
      <c r="IS128" s="34"/>
      <c r="IT128" s="34"/>
      <c r="IU128" s="34"/>
      <c r="IV128" s="34"/>
      <c r="IW128" s="34"/>
      <c r="IX128" s="34"/>
      <c r="IY128" s="34"/>
      <c r="IZ128" s="34"/>
      <c r="JA128" s="34"/>
      <c r="JB128" s="34"/>
      <c r="JC128" s="34"/>
      <c r="JD128" s="34"/>
      <c r="JE128" s="34"/>
      <c r="JF128" s="34"/>
      <c r="JG128" s="34"/>
      <c r="JH128" s="34"/>
      <c r="JI128" s="34"/>
      <c r="JJ128" s="34"/>
      <c r="JK128" s="34"/>
      <c r="JL128" s="34"/>
      <c r="JM128" s="34"/>
      <c r="JN128" s="34"/>
      <c r="JO128" s="34"/>
      <c r="JP128" s="34"/>
      <c r="JQ128" s="34"/>
      <c r="JR128" s="34"/>
      <c r="JS128" s="34"/>
      <c r="JT128" s="34"/>
      <c r="JU128" s="34"/>
      <c r="JV128" s="34"/>
      <c r="JW128" s="34"/>
      <c r="JX128" s="34"/>
      <c r="JY128" s="34"/>
      <c r="JZ128" s="34"/>
      <c r="KA128" s="34"/>
      <c r="KB128" s="34"/>
      <c r="KC128" s="34"/>
      <c r="KD128" s="34"/>
      <c r="KE128" s="34"/>
      <c r="KF128" s="34"/>
      <c r="KG128" s="34"/>
      <c r="KH128" s="34"/>
      <c r="KI128" s="34"/>
      <c r="KJ128" s="34"/>
      <c r="KK128" s="34"/>
      <c r="KL128" s="34"/>
      <c r="KM128" s="34"/>
      <c r="KN128" s="34"/>
      <c r="KO128" s="34"/>
      <c r="KP128" s="34"/>
      <c r="KQ128" s="34"/>
      <c r="KR128" s="34"/>
      <c r="KS128" s="34"/>
      <c r="KT128" s="34"/>
      <c r="KU128" s="34"/>
      <c r="KV128" s="34"/>
      <c r="KW128" s="34"/>
      <c r="KX128" s="34"/>
      <c r="KY128" s="34"/>
      <c r="KZ128" s="34"/>
      <c r="LA128" s="34"/>
      <c r="LB128" s="34"/>
      <c r="LC128" s="34"/>
      <c r="LD128" s="34"/>
      <c r="LE128" s="34"/>
      <c r="LF128" s="34"/>
      <c r="LG128" s="34"/>
      <c r="LH128" s="34"/>
      <c r="LI128" s="34"/>
      <c r="LJ128" s="34"/>
      <c r="LK128" s="34"/>
      <c r="LL128" s="34"/>
      <c r="LM128" s="34"/>
      <c r="LN128" s="34"/>
      <c r="LO128" s="34"/>
      <c r="LP128" s="34"/>
      <c r="LQ128" s="34"/>
      <c r="LR128" s="34"/>
      <c r="LS128" s="34"/>
      <c r="LT128" s="34"/>
      <c r="LU128" s="34"/>
      <c r="LV128" s="34"/>
      <c r="LW128" s="34"/>
      <c r="LX128" s="34"/>
      <c r="LY128" s="34"/>
      <c r="LZ128" s="34"/>
      <c r="MA128" s="34"/>
      <c r="MB128" s="34"/>
      <c r="MC128" s="34"/>
      <c r="MD128" s="34"/>
      <c r="ME128" s="34"/>
      <c r="MF128" s="34"/>
      <c r="MG128" s="34"/>
      <c r="MH128" s="34"/>
      <c r="MI128" s="34"/>
      <c r="MJ128" s="34"/>
      <c r="MK128" s="34"/>
      <c r="ML128" s="34"/>
      <c r="MM128" s="34"/>
      <c r="MN128" s="34"/>
      <c r="MO128" s="34"/>
      <c r="MP128" s="34"/>
      <c r="MQ128" s="34"/>
      <c r="MR128" s="34"/>
      <c r="MS128" s="34"/>
      <c r="MT128" s="34"/>
      <c r="MU128" s="34"/>
      <c r="MV128" s="34"/>
      <c r="MW128" s="34"/>
      <c r="MX128" s="34"/>
      <c r="MY128" s="34"/>
      <c r="MZ128" s="34"/>
      <c r="NA128" s="34"/>
      <c r="NB128" s="34"/>
      <c r="NC128" s="34"/>
      <c r="ND128" s="34"/>
      <c r="NE128" s="34"/>
      <c r="NF128" s="34"/>
      <c r="NG128" s="34"/>
      <c r="NH128" s="34"/>
      <c r="NI128" s="34"/>
      <c r="NJ128" s="34"/>
      <c r="NK128" s="34"/>
      <c r="NL128" s="34"/>
      <c r="NM128" s="34"/>
      <c r="NN128" s="34"/>
      <c r="NO128" s="34"/>
      <c r="NP128" s="34"/>
      <c r="NQ128" s="34"/>
      <c r="NR128" s="34"/>
      <c r="NS128" s="34"/>
      <c r="NT128" s="34"/>
      <c r="NU128" s="34"/>
      <c r="NV128" s="34"/>
      <c r="NW128" s="34"/>
      <c r="NX128" s="34"/>
      <c r="NY128" s="34"/>
      <c r="NZ128" s="34"/>
      <c r="OA128" s="34"/>
      <c r="OB128" s="34"/>
      <c r="OC128" s="34"/>
      <c r="OD128" s="34"/>
      <c r="OE128" s="34"/>
      <c r="OF128" s="34"/>
      <c r="OG128" s="34"/>
      <c r="OH128" s="34"/>
      <c r="OI128" s="34"/>
      <c r="OJ128" s="34"/>
      <c r="OK128" s="34"/>
      <c r="OL128" s="34"/>
      <c r="OM128" s="34"/>
      <c r="ON128" s="34"/>
      <c r="OO128" s="34"/>
      <c r="OP128" s="34"/>
      <c r="OQ128" s="34"/>
      <c r="OR128" s="34"/>
      <c r="OS128" s="34"/>
      <c r="OT128" s="34"/>
      <c r="OU128" s="34"/>
      <c r="OV128" s="34"/>
      <c r="OW128" s="34"/>
      <c r="OX128" s="34"/>
      <c r="OY128" s="34"/>
      <c r="OZ128" s="34"/>
      <c r="PA128" s="34"/>
      <c r="PB128" s="34"/>
      <c r="PC128" s="34"/>
      <c r="PD128" s="34"/>
      <c r="PE128" s="34"/>
      <c r="PF128" s="34"/>
      <c r="PG128" s="34"/>
      <c r="PH128" s="34"/>
      <c r="PI128" s="34"/>
      <c r="PJ128" s="34"/>
      <c r="PK128" s="34"/>
      <c r="PL128" s="34"/>
      <c r="PM128" s="34"/>
      <c r="PN128" s="34"/>
      <c r="PO128" s="34"/>
      <c r="PP128" s="34"/>
      <c r="PQ128" s="34"/>
      <c r="PR128" s="34"/>
      <c r="PS128" s="34"/>
      <c r="PT128" s="34"/>
      <c r="PU128" s="34"/>
      <c r="PV128" s="34"/>
      <c r="PW128" s="34"/>
      <c r="PX128" s="34"/>
      <c r="PY128" s="34"/>
      <c r="PZ128" s="34"/>
      <c r="QA128" s="34"/>
      <c r="QB128" s="34"/>
      <c r="QC128" s="34"/>
      <c r="QD128" s="34"/>
      <c r="QE128" s="34"/>
      <c r="QF128" s="34"/>
      <c r="QG128" s="34"/>
      <c r="QH128" s="34"/>
      <c r="QI128" s="34"/>
      <c r="QJ128" s="34"/>
      <c r="QK128" s="34"/>
      <c r="QL128" s="34"/>
      <c r="QM128" s="34"/>
      <c r="QN128" s="34"/>
      <c r="QO128" s="34"/>
      <c r="QP128" s="34"/>
      <c r="QQ128" s="34"/>
      <c r="QR128" s="34"/>
      <c r="QS128" s="34"/>
      <c r="QT128" s="34"/>
      <c r="QU128" s="34"/>
      <c r="QV128" s="34"/>
      <c r="QW128" s="34"/>
      <c r="QX128" s="34"/>
      <c r="QY128" s="34"/>
      <c r="QZ128" s="34"/>
      <c r="RA128" s="34"/>
      <c r="RB128" s="34"/>
      <c r="RC128" s="34"/>
      <c r="RD128" s="34"/>
      <c r="RE128" s="34"/>
      <c r="RF128" s="34"/>
      <c r="RG128" s="34"/>
      <c r="RH128" s="34"/>
      <c r="RI128" s="34"/>
      <c r="RJ128" s="34"/>
      <c r="RK128" s="34"/>
      <c r="RL128" s="34"/>
      <c r="RM128" s="34"/>
      <c r="RN128" s="34"/>
      <c r="RO128" s="34"/>
      <c r="RP128" s="34"/>
      <c r="RQ128" s="34"/>
      <c r="RR128" s="34"/>
      <c r="RS128" s="34"/>
      <c r="RT128" s="34"/>
      <c r="RU128" s="34"/>
      <c r="RV128" s="34"/>
      <c r="RW128" s="34"/>
      <c r="RX128" s="34"/>
      <c r="RY128" s="34"/>
      <c r="RZ128" s="34"/>
      <c r="SA128" s="34"/>
      <c r="SB128" s="34"/>
      <c r="SC128" s="34"/>
      <c r="SD128" s="34"/>
      <c r="SE128" s="34"/>
      <c r="SF128" s="34"/>
      <c r="SG128" s="34"/>
      <c r="SH128" s="34"/>
      <c r="SI128" s="34"/>
      <c r="SJ128" s="34"/>
      <c r="SK128" s="34"/>
      <c r="SL128" s="34"/>
      <c r="SM128" s="34"/>
      <c r="SN128" s="34"/>
      <c r="SO128" s="34"/>
      <c r="SP128" s="34"/>
      <c r="SQ128" s="34"/>
      <c r="SR128" s="34"/>
      <c r="SS128" s="34"/>
      <c r="ST128" s="34"/>
      <c r="SU128" s="34"/>
      <c r="SV128" s="34"/>
      <c r="SW128" s="34"/>
      <c r="SX128" s="34"/>
      <c r="SY128" s="34"/>
      <c r="SZ128" s="34"/>
      <c r="TA128" s="34"/>
      <c r="TB128" s="34"/>
      <c r="TC128" s="34"/>
      <c r="TD128" s="34"/>
      <c r="TE128" s="34"/>
      <c r="TF128" s="34"/>
      <c r="TG128" s="34"/>
      <c r="TH128" s="34"/>
      <c r="TI128" s="34"/>
      <c r="TJ128" s="34"/>
      <c r="TK128" s="34"/>
      <c r="TL128" s="34"/>
      <c r="TM128" s="34"/>
      <c r="TN128" s="34"/>
      <c r="TO128" s="34"/>
      <c r="TP128" s="34"/>
      <c r="TQ128" s="34"/>
      <c r="TR128" s="34"/>
      <c r="TS128" s="34"/>
      <c r="TT128" s="34"/>
      <c r="TU128" s="34"/>
      <c r="TV128" s="34"/>
      <c r="TW128" s="34"/>
      <c r="TX128" s="34"/>
      <c r="TY128" s="34"/>
      <c r="TZ128" s="34"/>
      <c r="UA128" s="34"/>
      <c r="UB128" s="34"/>
      <c r="UC128" s="34"/>
      <c r="UD128" s="34"/>
      <c r="UE128" s="34"/>
      <c r="UF128" s="34"/>
      <c r="UG128" s="34"/>
      <c r="UH128" s="34"/>
      <c r="UI128" s="34"/>
      <c r="UJ128" s="34"/>
      <c r="UK128" s="34"/>
      <c r="UL128" s="34"/>
      <c r="UM128" s="34"/>
      <c r="UN128" s="34"/>
      <c r="UO128" s="34"/>
      <c r="UP128" s="34"/>
      <c r="UQ128" s="34"/>
      <c r="UR128" s="34"/>
      <c r="US128" s="34"/>
      <c r="UT128" s="34"/>
      <c r="UU128" s="34"/>
      <c r="UV128" s="34"/>
      <c r="UW128" s="34"/>
      <c r="UX128" s="34"/>
      <c r="UY128" s="34"/>
      <c r="UZ128" s="34"/>
      <c r="VA128" s="34"/>
      <c r="VB128" s="34"/>
      <c r="VC128" s="34"/>
      <c r="VD128" s="34"/>
      <c r="VE128" s="34"/>
      <c r="VF128" s="34"/>
      <c r="VG128" s="34"/>
      <c r="VH128" s="34"/>
      <c r="VI128" s="34"/>
      <c r="VJ128" s="34"/>
      <c r="VK128" s="34"/>
      <c r="VL128" s="34"/>
      <c r="VM128" s="34"/>
      <c r="VN128" s="34"/>
      <c r="VO128" s="34"/>
      <c r="VP128" s="34"/>
      <c r="VQ128" s="34"/>
      <c r="VR128" s="34"/>
      <c r="VS128" s="34"/>
      <c r="VT128" s="34"/>
      <c r="VU128" s="34"/>
      <c r="VV128" s="34"/>
      <c r="VW128" s="34"/>
      <c r="VX128" s="34"/>
      <c r="VY128" s="34"/>
      <c r="VZ128" s="34"/>
      <c r="WA128" s="34"/>
      <c r="WB128" s="34"/>
      <c r="WC128" s="34"/>
      <c r="WD128" s="34"/>
      <c r="WE128" s="34"/>
      <c r="WF128" s="34"/>
      <c r="WG128" s="34"/>
      <c r="WH128" s="34"/>
      <c r="WI128" s="34"/>
      <c r="WJ128" s="34"/>
      <c r="WK128" s="34"/>
      <c r="WL128" s="34"/>
      <c r="WM128" s="34"/>
      <c r="WN128" s="34"/>
      <c r="WO128" s="34"/>
      <c r="WP128" s="34"/>
      <c r="WQ128" s="34"/>
      <c r="WR128" s="34"/>
      <c r="WS128" s="34"/>
      <c r="WT128" s="34"/>
      <c r="WU128" s="34"/>
      <c r="WV128" s="34"/>
      <c r="WW128" s="34"/>
      <c r="WX128" s="34"/>
      <c r="WY128" s="34"/>
      <c r="WZ128" s="34"/>
      <c r="XA128" s="34"/>
      <c r="XB128" s="34"/>
      <c r="XC128" s="34"/>
      <c r="XD128" s="34"/>
      <c r="XE128" s="34"/>
      <c r="XF128" s="34"/>
      <c r="XG128" s="34"/>
      <c r="XH128" s="34"/>
      <c r="XI128" s="34"/>
      <c r="XJ128" s="34"/>
      <c r="XK128" s="34"/>
      <c r="XL128" s="34"/>
      <c r="XM128" s="34"/>
      <c r="XN128" s="34"/>
      <c r="XO128" s="34"/>
      <c r="XP128" s="34"/>
      <c r="XQ128" s="34"/>
      <c r="XR128" s="34"/>
      <c r="XS128" s="34"/>
      <c r="XT128" s="34"/>
      <c r="XU128" s="34"/>
      <c r="XV128" s="34"/>
      <c r="XW128" s="34"/>
      <c r="XX128" s="34"/>
      <c r="XY128" s="34"/>
      <c r="XZ128" s="34"/>
      <c r="YA128" s="34"/>
      <c r="YB128" s="34"/>
      <c r="YC128" s="34"/>
      <c r="YD128" s="34"/>
      <c r="YE128" s="34"/>
      <c r="YF128" s="34"/>
      <c r="YG128" s="34"/>
      <c r="YH128" s="34"/>
      <c r="YI128" s="34"/>
      <c r="YJ128" s="34"/>
      <c r="YK128" s="34"/>
      <c r="YL128" s="34"/>
      <c r="YM128" s="34"/>
      <c r="YN128" s="34"/>
      <c r="YO128" s="34"/>
      <c r="YP128" s="34"/>
      <c r="YQ128" s="34"/>
      <c r="YR128" s="34"/>
      <c r="YS128" s="34"/>
      <c r="YT128" s="34"/>
      <c r="YU128" s="34"/>
      <c r="YV128" s="34"/>
      <c r="YW128" s="34"/>
      <c r="YX128" s="34"/>
      <c r="YY128" s="34"/>
      <c r="YZ128" s="34"/>
      <c r="ZA128" s="34"/>
      <c r="ZB128" s="34"/>
      <c r="ZC128" s="34"/>
      <c r="ZD128" s="34"/>
      <c r="ZE128" s="34"/>
      <c r="ZF128" s="34"/>
      <c r="ZG128" s="34"/>
      <c r="ZH128" s="34"/>
      <c r="ZI128" s="34"/>
      <c r="ZJ128" s="34"/>
      <c r="ZK128" s="34"/>
      <c r="ZL128" s="34"/>
      <c r="ZM128" s="34"/>
      <c r="ZN128" s="34"/>
      <c r="ZO128" s="34"/>
      <c r="ZP128" s="34"/>
      <c r="ZQ128" s="34"/>
      <c r="ZR128" s="34"/>
      <c r="ZS128" s="34"/>
      <c r="ZT128" s="34"/>
      <c r="ZU128" s="34"/>
      <c r="ZV128" s="34"/>
      <c r="ZW128" s="34"/>
      <c r="ZX128" s="34"/>
      <c r="ZY128" s="34"/>
      <c r="ZZ128" s="34"/>
      <c r="AAA128" s="34"/>
      <c r="AAB128" s="34"/>
      <c r="AAC128" s="34"/>
      <c r="AAD128" s="34"/>
      <c r="AAE128" s="34"/>
      <c r="AAF128" s="34"/>
      <c r="AAG128" s="34"/>
      <c r="AAH128" s="34"/>
      <c r="AAI128" s="34"/>
      <c r="AAJ128" s="34"/>
      <c r="AAK128" s="34"/>
      <c r="AAL128" s="34"/>
      <c r="AAM128" s="34"/>
      <c r="AAN128" s="34"/>
      <c r="AAO128" s="34"/>
      <c r="AAP128" s="34"/>
      <c r="AAQ128" s="34"/>
      <c r="AAR128" s="34"/>
      <c r="AAS128" s="34"/>
      <c r="AAT128" s="34"/>
      <c r="AAU128" s="34"/>
      <c r="AAV128" s="34"/>
      <c r="AAW128" s="34"/>
      <c r="AAX128" s="34"/>
      <c r="AAY128" s="34"/>
      <c r="AAZ128" s="34"/>
      <c r="ABA128" s="34"/>
      <c r="ABB128" s="34"/>
      <c r="ABC128" s="34"/>
      <c r="ABD128" s="34"/>
      <c r="ABE128" s="34"/>
      <c r="ABF128" s="34"/>
      <c r="ABG128" s="34"/>
      <c r="ABH128" s="34"/>
      <c r="ABI128" s="34"/>
      <c r="ABJ128" s="34"/>
      <c r="ABK128" s="34"/>
      <c r="ABL128" s="34"/>
      <c r="ABM128" s="34"/>
      <c r="ABN128" s="34"/>
      <c r="ABO128" s="34"/>
      <c r="ABP128" s="34"/>
      <c r="ABQ128" s="34"/>
      <c r="ABR128" s="34"/>
      <c r="ABS128" s="34"/>
      <c r="ABT128" s="34"/>
      <c r="ABU128" s="34"/>
      <c r="ABV128" s="34"/>
      <c r="ABW128" s="34"/>
      <c r="ABX128" s="34"/>
      <c r="ABY128" s="34"/>
      <c r="ABZ128" s="34"/>
      <c r="ACA128" s="34"/>
      <c r="ACB128" s="34"/>
      <c r="ACC128" s="34"/>
      <c r="ACD128" s="34"/>
      <c r="ACE128" s="34"/>
      <c r="ACF128" s="34"/>
      <c r="ACG128" s="34"/>
      <c r="ACH128" s="34"/>
      <c r="ACI128" s="34"/>
      <c r="ACJ128" s="34"/>
      <c r="ACK128" s="34"/>
      <c r="ACL128" s="34"/>
      <c r="ACM128" s="34"/>
      <c r="ACN128" s="34"/>
      <c r="ACO128" s="34"/>
      <c r="ACP128" s="34"/>
      <c r="ACQ128" s="34"/>
      <c r="ACR128" s="34"/>
      <c r="ACS128" s="34"/>
      <c r="ACT128" s="34"/>
      <c r="ACU128" s="34"/>
      <c r="ACV128" s="34"/>
      <c r="ACW128" s="34"/>
      <c r="ACX128" s="34"/>
      <c r="ACY128" s="34"/>
      <c r="ACZ128" s="34"/>
      <c r="ADA128" s="34"/>
      <c r="ADB128" s="34"/>
      <c r="ADC128" s="34"/>
      <c r="ADD128" s="34"/>
      <c r="ADE128" s="34"/>
      <c r="ADF128" s="34"/>
      <c r="ADG128" s="34"/>
      <c r="ADH128" s="34"/>
      <c r="ADI128" s="34"/>
      <c r="ADJ128" s="34"/>
      <c r="ADK128" s="34"/>
      <c r="ADL128" s="34"/>
      <c r="ADM128" s="34"/>
      <c r="ADN128" s="34"/>
      <c r="ADO128" s="34"/>
      <c r="ADP128" s="34"/>
      <c r="ADQ128" s="34"/>
      <c r="ADR128" s="34"/>
      <c r="ADS128" s="34"/>
      <c r="ADT128" s="34"/>
      <c r="ADU128" s="34"/>
      <c r="ADV128" s="34"/>
      <c r="ADW128" s="34"/>
      <c r="ADX128" s="34"/>
      <c r="ADY128" s="34"/>
      <c r="ADZ128" s="34"/>
      <c r="AEA128" s="34"/>
      <c r="AEB128" s="34"/>
      <c r="AEC128" s="34"/>
      <c r="AED128" s="34"/>
      <c r="AEE128" s="34"/>
      <c r="AEF128" s="34"/>
      <c r="AEG128" s="34"/>
      <c r="AEH128" s="34"/>
      <c r="AEI128" s="34"/>
      <c r="AEJ128" s="34"/>
      <c r="AEK128" s="34"/>
      <c r="AEL128" s="34"/>
      <c r="AEM128" s="34"/>
      <c r="AEN128" s="34"/>
      <c r="AEO128" s="34"/>
      <c r="AEP128" s="34"/>
      <c r="AEQ128" s="34"/>
      <c r="AER128" s="34"/>
      <c r="AES128" s="34"/>
      <c r="AET128" s="34"/>
      <c r="AEU128" s="34"/>
      <c r="AEV128" s="34"/>
      <c r="AEW128" s="34"/>
      <c r="AEX128" s="34"/>
      <c r="AEY128" s="34"/>
      <c r="AEZ128" s="34"/>
      <c r="AFA128" s="34"/>
      <c r="AFB128" s="34"/>
      <c r="AFC128" s="34"/>
      <c r="AFD128" s="34"/>
      <c r="AFE128" s="34"/>
      <c r="AFF128" s="34"/>
      <c r="AFG128" s="34"/>
      <c r="AFH128" s="34"/>
      <c r="AFI128" s="34"/>
      <c r="AFJ128" s="34"/>
      <c r="AFK128" s="34"/>
      <c r="AFL128" s="34"/>
      <c r="AFM128" s="34"/>
      <c r="AFN128" s="34"/>
      <c r="AFO128" s="34"/>
      <c r="AFP128" s="34"/>
      <c r="AFQ128" s="34"/>
      <c r="AFR128" s="34"/>
      <c r="AFS128" s="34"/>
      <c r="AFT128" s="34"/>
      <c r="AFU128" s="34"/>
      <c r="AFV128" s="34"/>
      <c r="AFW128" s="34"/>
      <c r="AFX128" s="34"/>
      <c r="AFY128" s="34"/>
      <c r="AFZ128" s="34"/>
      <c r="AGA128" s="34"/>
      <c r="AGB128" s="34"/>
      <c r="AGC128" s="34"/>
      <c r="AGD128" s="34"/>
      <c r="AGE128" s="34"/>
      <c r="AGF128" s="34"/>
      <c r="AGG128" s="34"/>
      <c r="AGH128" s="34"/>
      <c r="AGI128" s="34"/>
      <c r="AGJ128" s="34"/>
      <c r="AGK128" s="34"/>
      <c r="AGL128" s="34"/>
      <c r="AGM128" s="34"/>
      <c r="AGN128" s="34"/>
      <c r="AGO128" s="34"/>
      <c r="AGP128" s="34"/>
      <c r="AGQ128" s="34"/>
      <c r="AGR128" s="34"/>
      <c r="AGS128" s="34"/>
      <c r="AGT128" s="34"/>
      <c r="AGU128" s="34"/>
      <c r="AGV128" s="34"/>
      <c r="AGW128" s="34"/>
      <c r="AGX128" s="34"/>
      <c r="AGY128" s="34"/>
      <c r="AGZ128" s="34"/>
      <c r="AHA128" s="34"/>
      <c r="AHB128" s="34"/>
      <c r="AHC128" s="34"/>
      <c r="AHD128" s="34"/>
      <c r="AHE128" s="34"/>
      <c r="AHF128" s="34"/>
      <c r="AHG128" s="34"/>
      <c r="AHH128" s="34"/>
      <c r="AHI128" s="34"/>
      <c r="AHJ128" s="34"/>
      <c r="AHK128" s="34"/>
      <c r="AHL128" s="34"/>
      <c r="AHM128" s="34"/>
      <c r="AHN128" s="34"/>
      <c r="AHO128" s="34"/>
      <c r="AHP128" s="34"/>
      <c r="AHQ128" s="34"/>
      <c r="AHR128" s="34"/>
      <c r="AHS128" s="34"/>
      <c r="AHT128" s="34"/>
      <c r="AHU128" s="34"/>
      <c r="AHV128" s="34"/>
      <c r="AHW128" s="34"/>
      <c r="AHX128" s="34"/>
      <c r="AHY128" s="34"/>
      <c r="AHZ128" s="34"/>
      <c r="AIA128" s="34"/>
      <c r="AIB128" s="34"/>
      <c r="AIC128" s="34"/>
      <c r="AID128" s="34"/>
      <c r="AIE128" s="34"/>
      <c r="AIF128" s="34"/>
      <c r="AIG128" s="34"/>
      <c r="AIH128" s="34"/>
      <c r="AII128" s="34"/>
      <c r="AIJ128" s="34"/>
      <c r="AIK128" s="34"/>
      <c r="AIL128" s="34"/>
      <c r="AIM128" s="34"/>
      <c r="AIN128" s="34"/>
      <c r="AIO128" s="34"/>
      <c r="AIP128" s="34"/>
      <c r="AIQ128" s="34"/>
      <c r="AIR128" s="34"/>
      <c r="AIS128" s="34"/>
      <c r="AIT128" s="34"/>
      <c r="AIU128" s="34"/>
      <c r="AIV128" s="34"/>
      <c r="AIW128" s="34"/>
      <c r="AIX128" s="34"/>
      <c r="AIY128" s="34"/>
      <c r="AIZ128" s="34"/>
      <c r="AJA128" s="34"/>
      <c r="AJB128" s="34"/>
      <c r="AJC128" s="34"/>
      <c r="AJD128" s="34"/>
      <c r="AJE128" s="34"/>
      <c r="AJF128" s="34"/>
      <c r="AJG128" s="34"/>
      <c r="AJH128" s="34"/>
      <c r="AJI128" s="34"/>
      <c r="AJJ128" s="34"/>
      <c r="AJK128" s="34"/>
      <c r="AJL128" s="34"/>
      <c r="AJM128" s="34"/>
      <c r="AJN128" s="34"/>
      <c r="AJO128" s="34"/>
      <c r="AJP128" s="34"/>
      <c r="AJQ128" s="34"/>
      <c r="AJR128" s="34"/>
      <c r="AJS128" s="34"/>
      <c r="AJT128" s="34"/>
      <c r="AJU128" s="34"/>
      <c r="AJV128" s="34"/>
      <c r="AJW128" s="34"/>
      <c r="AJX128" s="34"/>
      <c r="AJY128" s="34"/>
      <c r="AJZ128" s="34"/>
      <c r="AKA128" s="34"/>
      <c r="AKB128" s="34"/>
      <c r="AKC128" s="34"/>
      <c r="AKD128" s="34"/>
      <c r="AKE128" s="34"/>
      <c r="AKF128" s="34"/>
      <c r="AKG128" s="34"/>
      <c r="AKH128" s="34"/>
      <c r="AKI128" s="34"/>
      <c r="AKJ128" s="34"/>
      <c r="AKK128" s="34"/>
      <c r="AKL128" s="34"/>
      <c r="AKM128" s="34"/>
      <c r="AKN128" s="34"/>
      <c r="AKO128" s="34"/>
      <c r="AKP128" s="34"/>
      <c r="AKQ128" s="34"/>
      <c r="AKR128" s="34"/>
      <c r="AKS128" s="34"/>
      <c r="AKT128" s="34"/>
      <c r="AKU128" s="34"/>
      <c r="AKV128" s="34"/>
      <c r="AKW128" s="34"/>
      <c r="AKX128" s="34"/>
      <c r="AKY128" s="34"/>
      <c r="AKZ128" s="34"/>
      <c r="ALA128" s="34"/>
      <c r="ALB128" s="34"/>
      <c r="ALC128" s="34"/>
      <c r="ALD128" s="34"/>
      <c r="ALE128" s="34"/>
      <c r="ALF128" s="34"/>
      <c r="ALG128" s="34"/>
      <c r="ALH128" s="34"/>
      <c r="ALI128" s="34"/>
      <c r="ALJ128" s="34"/>
      <c r="ALK128" s="34"/>
      <c r="ALL128" s="34"/>
      <c r="ALM128" s="34"/>
      <c r="ALN128" s="34"/>
      <c r="ALO128" s="34"/>
      <c r="ALP128" s="34"/>
      <c r="ALQ128" s="34"/>
      <c r="ALR128" s="34"/>
      <c r="ALS128" s="34"/>
      <c r="ALT128" s="34"/>
      <c r="ALU128" s="34"/>
      <c r="ALV128" s="34"/>
      <c r="ALW128" s="34"/>
      <c r="ALX128" s="34"/>
      <c r="ALY128" s="34"/>
      <c r="ALZ128" s="34"/>
      <c r="AMA128" s="34"/>
      <c r="AMB128" s="34"/>
      <c r="AMC128" s="34"/>
      <c r="AMD128" s="34"/>
      <c r="AME128" s="34"/>
      <c r="AMF128" s="34"/>
      <c r="AMG128" s="34"/>
      <c r="AMH128" s="34"/>
      <c r="AMI128" s="34"/>
      <c r="AMJ128" s="34"/>
      <c r="AMK128" s="34"/>
    </row>
    <row r="129" spans="1:1025" s="31" customFormat="1" ht="15.75" customHeight="1">
      <c r="A129" s="359" t="s">
        <v>131</v>
      </c>
      <c r="B129" s="359"/>
      <c r="C129" s="359"/>
      <c r="D129" s="359"/>
      <c r="E129" s="359"/>
      <c r="F129" s="359"/>
      <c r="G129" s="59">
        <f>SUM(G123:G128)</f>
        <v>526.83000000000004</v>
      </c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  <c r="CE129" s="33"/>
      <c r="CF129" s="33"/>
      <c r="CG129" s="33"/>
      <c r="CH129" s="33"/>
      <c r="CI129" s="33"/>
      <c r="CJ129" s="33"/>
      <c r="CK129" s="33"/>
      <c r="CL129" s="33"/>
      <c r="CM129" s="33"/>
      <c r="CN129" s="33"/>
      <c r="CO129" s="33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33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33"/>
      <c r="EC129" s="33"/>
      <c r="ED129" s="33"/>
      <c r="EE129" s="33"/>
      <c r="EF129" s="33"/>
      <c r="EG129" s="33"/>
      <c r="EH129" s="33"/>
      <c r="EI129" s="33"/>
      <c r="EJ129" s="33"/>
      <c r="EK129" s="33"/>
      <c r="EL129" s="33"/>
      <c r="EM129" s="33"/>
      <c r="EN129" s="33"/>
      <c r="EO129" s="33"/>
      <c r="EP129" s="33"/>
      <c r="EQ129" s="33"/>
      <c r="ER129" s="33"/>
      <c r="ES129" s="33"/>
      <c r="ET129" s="33"/>
      <c r="EU129" s="33"/>
      <c r="EV129" s="33"/>
      <c r="EW129" s="33"/>
      <c r="EX129" s="33"/>
      <c r="EY129" s="33"/>
      <c r="EZ129" s="33"/>
      <c r="FA129" s="33"/>
      <c r="FB129" s="33"/>
      <c r="FC129" s="33"/>
      <c r="FD129" s="33"/>
      <c r="FE129" s="33"/>
      <c r="FF129" s="33"/>
      <c r="FG129" s="33"/>
      <c r="FH129" s="33"/>
      <c r="FI129" s="33"/>
      <c r="FJ129" s="33"/>
      <c r="FK129" s="33"/>
      <c r="FL129" s="33"/>
      <c r="FM129" s="33"/>
      <c r="FN129" s="33"/>
      <c r="FO129" s="33"/>
      <c r="FP129" s="33"/>
      <c r="FQ129" s="33"/>
      <c r="FR129" s="33"/>
      <c r="FS129" s="33"/>
      <c r="FT129" s="33"/>
      <c r="FU129" s="33"/>
      <c r="FV129" s="33"/>
      <c r="FW129" s="33"/>
      <c r="FX129" s="33"/>
      <c r="FY129" s="33"/>
      <c r="FZ129" s="33"/>
      <c r="GA129" s="33"/>
      <c r="GB129" s="33"/>
      <c r="GC129" s="33"/>
      <c r="GD129" s="33"/>
      <c r="GE129" s="33"/>
      <c r="GF129" s="33"/>
      <c r="GG129" s="33"/>
      <c r="GH129" s="33"/>
      <c r="GI129" s="33"/>
      <c r="GJ129" s="33"/>
      <c r="GK129" s="33"/>
      <c r="GL129" s="33"/>
      <c r="GM129" s="33"/>
      <c r="GN129" s="33"/>
      <c r="GO129" s="33"/>
      <c r="GP129" s="33"/>
      <c r="GQ129" s="33"/>
      <c r="GR129" s="33"/>
      <c r="GS129" s="33"/>
      <c r="GT129" s="33"/>
      <c r="GU129" s="33"/>
      <c r="GV129" s="33"/>
      <c r="GW129" s="33"/>
      <c r="GX129" s="33"/>
      <c r="GY129" s="33"/>
      <c r="GZ129" s="33"/>
      <c r="HA129" s="33"/>
      <c r="HB129" s="33"/>
      <c r="HC129" s="33"/>
      <c r="HD129" s="33"/>
      <c r="HE129" s="33"/>
      <c r="HF129" s="33"/>
      <c r="HG129" s="33"/>
      <c r="HH129" s="33"/>
      <c r="HI129" s="33"/>
      <c r="HJ129" s="33"/>
      <c r="HK129" s="33"/>
      <c r="HL129" s="33"/>
      <c r="HM129" s="33"/>
      <c r="HN129" s="33"/>
      <c r="HO129" s="33"/>
      <c r="HP129" s="33"/>
      <c r="HQ129" s="33"/>
      <c r="HR129" s="33"/>
      <c r="HS129" s="33"/>
      <c r="HT129" s="33"/>
      <c r="HU129" s="33"/>
      <c r="HV129" s="33"/>
      <c r="HW129" s="33"/>
      <c r="HX129" s="33"/>
      <c r="HY129" s="33"/>
      <c r="HZ129" s="33"/>
      <c r="IA129" s="33"/>
      <c r="IB129" s="33"/>
      <c r="IC129" s="33"/>
      <c r="ID129" s="33"/>
      <c r="IE129" s="33"/>
      <c r="IF129" s="33"/>
      <c r="IG129" s="33"/>
      <c r="IH129" s="33"/>
      <c r="II129" s="33"/>
      <c r="IJ129" s="33"/>
      <c r="IK129" s="33"/>
      <c r="IL129" s="33"/>
      <c r="IM129" s="33"/>
      <c r="IN129" s="33"/>
      <c r="IO129" s="33"/>
      <c r="IP129" s="33"/>
      <c r="IQ129" s="33"/>
      <c r="IR129" s="33"/>
      <c r="IS129" s="33"/>
      <c r="IT129" s="33"/>
      <c r="IU129" s="33"/>
      <c r="IV129" s="33"/>
      <c r="IW129" s="33"/>
      <c r="IX129" s="33"/>
      <c r="IY129" s="33"/>
      <c r="IZ129" s="33"/>
      <c r="JA129" s="33"/>
      <c r="JB129" s="33"/>
      <c r="JC129" s="33"/>
      <c r="JD129" s="33"/>
      <c r="JE129" s="33"/>
      <c r="JF129" s="33"/>
      <c r="JG129" s="33"/>
      <c r="JH129" s="33"/>
      <c r="JI129" s="33"/>
      <c r="JJ129" s="33"/>
      <c r="JK129" s="33"/>
      <c r="JL129" s="33"/>
      <c r="JM129" s="33"/>
      <c r="JN129" s="33"/>
      <c r="JO129" s="33"/>
      <c r="JP129" s="33"/>
      <c r="JQ129" s="33"/>
      <c r="JR129" s="33"/>
      <c r="JS129" s="33"/>
      <c r="JT129" s="33"/>
      <c r="JU129" s="33"/>
      <c r="JV129" s="33"/>
      <c r="JW129" s="33"/>
      <c r="JX129" s="33"/>
      <c r="JY129" s="33"/>
      <c r="JZ129" s="33"/>
      <c r="KA129" s="33"/>
      <c r="KB129" s="33"/>
      <c r="KC129" s="33"/>
      <c r="KD129" s="33"/>
      <c r="KE129" s="33"/>
      <c r="KF129" s="33"/>
      <c r="KG129" s="33"/>
      <c r="KH129" s="33"/>
      <c r="KI129" s="33"/>
      <c r="KJ129" s="33"/>
      <c r="KK129" s="33"/>
      <c r="KL129" s="33"/>
      <c r="KM129" s="33"/>
      <c r="KN129" s="33"/>
      <c r="KO129" s="33"/>
      <c r="KP129" s="33"/>
      <c r="KQ129" s="33"/>
      <c r="KR129" s="33"/>
      <c r="KS129" s="33"/>
      <c r="KT129" s="33"/>
      <c r="KU129" s="33"/>
      <c r="KV129" s="33"/>
      <c r="KW129" s="33"/>
      <c r="KX129" s="33"/>
      <c r="KY129" s="33"/>
      <c r="KZ129" s="33"/>
      <c r="LA129" s="33"/>
      <c r="LB129" s="33"/>
      <c r="LC129" s="33"/>
      <c r="LD129" s="33"/>
      <c r="LE129" s="33"/>
      <c r="LF129" s="33"/>
      <c r="LG129" s="33"/>
      <c r="LH129" s="33"/>
      <c r="LI129" s="33"/>
      <c r="LJ129" s="33"/>
      <c r="LK129" s="33"/>
      <c r="LL129" s="33"/>
      <c r="LM129" s="33"/>
      <c r="LN129" s="33"/>
      <c r="LO129" s="33"/>
      <c r="LP129" s="33"/>
      <c r="LQ129" s="33"/>
      <c r="LR129" s="33"/>
      <c r="LS129" s="33"/>
      <c r="LT129" s="33"/>
      <c r="LU129" s="33"/>
      <c r="LV129" s="33"/>
      <c r="LW129" s="33"/>
      <c r="LX129" s="33"/>
      <c r="LY129" s="33"/>
      <c r="LZ129" s="33"/>
      <c r="MA129" s="33"/>
      <c r="MB129" s="33"/>
      <c r="MC129" s="33"/>
      <c r="MD129" s="33"/>
      <c r="ME129" s="33"/>
      <c r="MF129" s="33"/>
      <c r="MG129" s="33"/>
      <c r="MH129" s="33"/>
      <c r="MI129" s="33"/>
      <c r="MJ129" s="33"/>
      <c r="MK129" s="33"/>
      <c r="ML129" s="33"/>
      <c r="MM129" s="33"/>
      <c r="MN129" s="33"/>
      <c r="MO129" s="33"/>
      <c r="MP129" s="33"/>
      <c r="MQ129" s="33"/>
      <c r="MR129" s="33"/>
      <c r="MS129" s="33"/>
      <c r="MT129" s="33"/>
      <c r="MU129" s="33"/>
      <c r="MV129" s="33"/>
      <c r="MW129" s="33"/>
      <c r="MX129" s="33"/>
      <c r="MY129" s="33"/>
      <c r="MZ129" s="33"/>
      <c r="NA129" s="33"/>
      <c r="NB129" s="33"/>
      <c r="NC129" s="33"/>
      <c r="ND129" s="33"/>
      <c r="NE129" s="33"/>
      <c r="NF129" s="33"/>
      <c r="NG129" s="33"/>
      <c r="NH129" s="33"/>
      <c r="NI129" s="33"/>
      <c r="NJ129" s="33"/>
      <c r="NK129" s="33"/>
      <c r="NL129" s="33"/>
      <c r="NM129" s="33"/>
      <c r="NN129" s="33"/>
      <c r="NO129" s="33"/>
      <c r="NP129" s="33"/>
      <c r="NQ129" s="33"/>
      <c r="NR129" s="33"/>
      <c r="NS129" s="33"/>
      <c r="NT129" s="33"/>
      <c r="NU129" s="33"/>
      <c r="NV129" s="33"/>
      <c r="NW129" s="33"/>
      <c r="NX129" s="33"/>
      <c r="NY129" s="33"/>
      <c r="NZ129" s="33"/>
      <c r="OA129" s="33"/>
      <c r="OB129" s="33"/>
      <c r="OC129" s="33"/>
      <c r="OD129" s="33"/>
      <c r="OE129" s="33"/>
      <c r="OF129" s="33"/>
      <c r="OG129" s="33"/>
      <c r="OH129" s="33"/>
      <c r="OI129" s="33"/>
      <c r="OJ129" s="33"/>
      <c r="OK129" s="33"/>
      <c r="OL129" s="33"/>
      <c r="OM129" s="33"/>
      <c r="ON129" s="33"/>
      <c r="OO129" s="33"/>
      <c r="OP129" s="33"/>
      <c r="OQ129" s="33"/>
      <c r="OR129" s="33"/>
      <c r="OS129" s="33"/>
      <c r="OT129" s="33"/>
      <c r="OU129" s="33"/>
      <c r="OV129" s="33"/>
      <c r="OW129" s="33"/>
      <c r="OX129" s="33"/>
      <c r="OY129" s="33"/>
      <c r="OZ129" s="33"/>
      <c r="PA129" s="33"/>
      <c r="PB129" s="33"/>
      <c r="PC129" s="33"/>
      <c r="PD129" s="33"/>
      <c r="PE129" s="33"/>
      <c r="PF129" s="33"/>
      <c r="PG129" s="33"/>
      <c r="PH129" s="33"/>
      <c r="PI129" s="33"/>
      <c r="PJ129" s="33"/>
      <c r="PK129" s="33"/>
      <c r="PL129" s="33"/>
      <c r="PM129" s="33"/>
      <c r="PN129" s="33"/>
      <c r="PO129" s="33"/>
      <c r="PP129" s="33"/>
      <c r="PQ129" s="33"/>
      <c r="PR129" s="33"/>
      <c r="PS129" s="33"/>
      <c r="PT129" s="33"/>
      <c r="PU129" s="33"/>
      <c r="PV129" s="33"/>
      <c r="PW129" s="33"/>
      <c r="PX129" s="33"/>
      <c r="PY129" s="33"/>
      <c r="PZ129" s="33"/>
      <c r="QA129" s="33"/>
      <c r="QB129" s="33"/>
      <c r="QC129" s="33"/>
      <c r="QD129" s="33"/>
      <c r="QE129" s="33"/>
      <c r="QF129" s="33"/>
      <c r="QG129" s="33"/>
      <c r="QH129" s="33"/>
      <c r="QI129" s="33"/>
      <c r="QJ129" s="33"/>
      <c r="QK129" s="33"/>
      <c r="QL129" s="33"/>
      <c r="QM129" s="33"/>
      <c r="QN129" s="33"/>
      <c r="QO129" s="33"/>
      <c r="QP129" s="33"/>
      <c r="QQ129" s="33"/>
      <c r="QR129" s="33"/>
      <c r="QS129" s="33"/>
      <c r="QT129" s="33"/>
      <c r="QU129" s="33"/>
      <c r="QV129" s="33"/>
      <c r="QW129" s="33"/>
      <c r="QX129" s="33"/>
      <c r="QY129" s="33"/>
      <c r="QZ129" s="33"/>
      <c r="RA129" s="33"/>
      <c r="RB129" s="33"/>
      <c r="RC129" s="33"/>
      <c r="RD129" s="33"/>
      <c r="RE129" s="33"/>
      <c r="RF129" s="33"/>
      <c r="RG129" s="33"/>
      <c r="RH129" s="33"/>
      <c r="RI129" s="33"/>
      <c r="RJ129" s="33"/>
      <c r="RK129" s="33"/>
      <c r="RL129" s="33"/>
      <c r="RM129" s="33"/>
      <c r="RN129" s="33"/>
      <c r="RO129" s="33"/>
      <c r="RP129" s="33"/>
      <c r="RQ129" s="33"/>
      <c r="RR129" s="33"/>
      <c r="RS129" s="33"/>
      <c r="RT129" s="33"/>
      <c r="RU129" s="33"/>
      <c r="RV129" s="33"/>
      <c r="RW129" s="33"/>
      <c r="RX129" s="33"/>
      <c r="RY129" s="33"/>
      <c r="RZ129" s="33"/>
      <c r="SA129" s="33"/>
      <c r="SB129" s="33"/>
      <c r="SC129" s="33"/>
      <c r="SD129" s="33"/>
      <c r="SE129" s="33"/>
      <c r="SF129" s="33"/>
      <c r="SG129" s="33"/>
      <c r="SH129" s="33"/>
      <c r="SI129" s="33"/>
      <c r="SJ129" s="33"/>
      <c r="SK129" s="33"/>
      <c r="SL129" s="33"/>
      <c r="SM129" s="33"/>
      <c r="SN129" s="33"/>
      <c r="SO129" s="33"/>
      <c r="SP129" s="33"/>
      <c r="SQ129" s="33"/>
      <c r="SR129" s="33"/>
      <c r="SS129" s="33"/>
      <c r="ST129" s="33"/>
      <c r="SU129" s="33"/>
      <c r="SV129" s="33"/>
      <c r="SW129" s="33"/>
      <c r="SX129" s="33"/>
      <c r="SY129" s="33"/>
      <c r="SZ129" s="33"/>
      <c r="TA129" s="33"/>
      <c r="TB129" s="33"/>
      <c r="TC129" s="33"/>
      <c r="TD129" s="33"/>
      <c r="TE129" s="33"/>
      <c r="TF129" s="33"/>
      <c r="TG129" s="33"/>
      <c r="TH129" s="33"/>
      <c r="TI129" s="33"/>
      <c r="TJ129" s="33"/>
      <c r="TK129" s="33"/>
      <c r="TL129" s="33"/>
      <c r="TM129" s="33"/>
      <c r="TN129" s="33"/>
      <c r="TO129" s="33"/>
      <c r="TP129" s="33"/>
      <c r="TQ129" s="33"/>
      <c r="TR129" s="33"/>
      <c r="TS129" s="33"/>
      <c r="TT129" s="33"/>
      <c r="TU129" s="33"/>
      <c r="TV129" s="33"/>
      <c r="TW129" s="33"/>
      <c r="TX129" s="33"/>
      <c r="TY129" s="33"/>
      <c r="TZ129" s="33"/>
      <c r="UA129" s="33"/>
      <c r="UB129" s="33"/>
      <c r="UC129" s="33"/>
      <c r="UD129" s="33"/>
      <c r="UE129" s="33"/>
      <c r="UF129" s="33"/>
      <c r="UG129" s="33"/>
      <c r="UH129" s="33"/>
      <c r="UI129" s="33"/>
      <c r="UJ129" s="33"/>
      <c r="UK129" s="33"/>
      <c r="UL129" s="33"/>
      <c r="UM129" s="33"/>
      <c r="UN129" s="33"/>
      <c r="UO129" s="33"/>
      <c r="UP129" s="33"/>
      <c r="UQ129" s="33"/>
      <c r="UR129" s="33"/>
      <c r="US129" s="33"/>
      <c r="UT129" s="33"/>
      <c r="UU129" s="33"/>
      <c r="UV129" s="33"/>
      <c r="UW129" s="33"/>
      <c r="UX129" s="33"/>
      <c r="UY129" s="33"/>
      <c r="UZ129" s="33"/>
      <c r="VA129" s="33"/>
      <c r="VB129" s="33"/>
      <c r="VC129" s="33"/>
      <c r="VD129" s="33"/>
      <c r="VE129" s="33"/>
      <c r="VF129" s="33"/>
      <c r="VG129" s="33"/>
      <c r="VH129" s="33"/>
      <c r="VI129" s="33"/>
      <c r="VJ129" s="33"/>
      <c r="VK129" s="33"/>
      <c r="VL129" s="33"/>
      <c r="VM129" s="33"/>
      <c r="VN129" s="33"/>
      <c r="VO129" s="33"/>
      <c r="VP129" s="33"/>
      <c r="VQ129" s="33"/>
      <c r="VR129" s="33"/>
      <c r="VS129" s="33"/>
      <c r="VT129" s="33"/>
      <c r="VU129" s="33"/>
      <c r="VV129" s="33"/>
      <c r="VW129" s="33"/>
      <c r="VX129" s="33"/>
      <c r="VY129" s="33"/>
      <c r="VZ129" s="33"/>
      <c r="WA129" s="33"/>
      <c r="WB129" s="33"/>
      <c r="WC129" s="33"/>
      <c r="WD129" s="33"/>
      <c r="WE129" s="33"/>
      <c r="WF129" s="33"/>
      <c r="WG129" s="33"/>
      <c r="WH129" s="33"/>
      <c r="WI129" s="33"/>
      <c r="WJ129" s="33"/>
      <c r="WK129" s="33"/>
      <c r="WL129" s="33"/>
      <c r="WM129" s="33"/>
      <c r="WN129" s="33"/>
      <c r="WO129" s="33"/>
      <c r="WP129" s="33"/>
      <c r="WQ129" s="33"/>
      <c r="WR129" s="33"/>
      <c r="WS129" s="33"/>
      <c r="WT129" s="33"/>
      <c r="WU129" s="33"/>
      <c r="WV129" s="33"/>
      <c r="WW129" s="33"/>
      <c r="WX129" s="33"/>
      <c r="WY129" s="33"/>
      <c r="WZ129" s="33"/>
      <c r="XA129" s="33"/>
      <c r="XB129" s="33"/>
      <c r="XC129" s="33"/>
      <c r="XD129" s="33"/>
      <c r="XE129" s="33"/>
      <c r="XF129" s="33"/>
      <c r="XG129" s="33"/>
      <c r="XH129" s="33"/>
      <c r="XI129" s="33"/>
      <c r="XJ129" s="33"/>
      <c r="XK129" s="33"/>
      <c r="XL129" s="33"/>
      <c r="XM129" s="33"/>
      <c r="XN129" s="33"/>
      <c r="XO129" s="33"/>
      <c r="XP129" s="33"/>
      <c r="XQ129" s="33"/>
      <c r="XR129" s="33"/>
      <c r="XS129" s="33"/>
      <c r="XT129" s="33"/>
      <c r="XU129" s="33"/>
      <c r="XV129" s="33"/>
      <c r="XW129" s="33"/>
      <c r="XX129" s="33"/>
      <c r="XY129" s="33"/>
      <c r="XZ129" s="33"/>
      <c r="YA129" s="33"/>
      <c r="YB129" s="33"/>
      <c r="YC129" s="33"/>
      <c r="YD129" s="33"/>
      <c r="YE129" s="33"/>
      <c r="YF129" s="33"/>
      <c r="YG129" s="33"/>
      <c r="YH129" s="33"/>
      <c r="YI129" s="33"/>
      <c r="YJ129" s="33"/>
      <c r="YK129" s="33"/>
      <c r="YL129" s="33"/>
      <c r="YM129" s="33"/>
      <c r="YN129" s="33"/>
      <c r="YO129" s="33"/>
      <c r="YP129" s="33"/>
      <c r="YQ129" s="33"/>
      <c r="YR129" s="33"/>
      <c r="YS129" s="33"/>
      <c r="YT129" s="33"/>
      <c r="YU129" s="33"/>
      <c r="YV129" s="33"/>
      <c r="YW129" s="33"/>
      <c r="YX129" s="33"/>
      <c r="YY129" s="33"/>
      <c r="YZ129" s="33"/>
      <c r="ZA129" s="33"/>
      <c r="ZB129" s="33"/>
      <c r="ZC129" s="33"/>
      <c r="ZD129" s="33"/>
      <c r="ZE129" s="33"/>
      <c r="ZF129" s="33"/>
      <c r="ZG129" s="33"/>
      <c r="ZH129" s="33"/>
      <c r="ZI129" s="33"/>
      <c r="ZJ129" s="33"/>
      <c r="ZK129" s="33"/>
      <c r="ZL129" s="33"/>
      <c r="ZM129" s="33"/>
      <c r="ZN129" s="33"/>
      <c r="ZO129" s="33"/>
      <c r="ZP129" s="33"/>
      <c r="ZQ129" s="33"/>
      <c r="ZR129" s="33"/>
      <c r="ZS129" s="33"/>
      <c r="ZT129" s="33"/>
      <c r="ZU129" s="33"/>
      <c r="ZV129" s="33"/>
      <c r="ZW129" s="33"/>
      <c r="ZX129" s="33"/>
      <c r="ZY129" s="33"/>
      <c r="ZZ129" s="33"/>
      <c r="AAA129" s="33"/>
      <c r="AAB129" s="33"/>
      <c r="AAC129" s="33"/>
      <c r="AAD129" s="33"/>
      <c r="AAE129" s="33"/>
      <c r="AAF129" s="33"/>
      <c r="AAG129" s="33"/>
      <c r="AAH129" s="33"/>
      <c r="AAI129" s="33"/>
      <c r="AAJ129" s="33"/>
      <c r="AAK129" s="33"/>
      <c r="AAL129" s="33"/>
      <c r="AAM129" s="33"/>
      <c r="AAN129" s="33"/>
      <c r="AAO129" s="33"/>
      <c r="AAP129" s="33"/>
      <c r="AAQ129" s="33"/>
      <c r="AAR129" s="33"/>
      <c r="AAS129" s="33"/>
      <c r="AAT129" s="33"/>
      <c r="AAU129" s="33"/>
      <c r="AAV129" s="33"/>
      <c r="AAW129" s="33"/>
      <c r="AAX129" s="33"/>
      <c r="AAY129" s="33"/>
      <c r="AAZ129" s="33"/>
      <c r="ABA129" s="33"/>
      <c r="ABB129" s="33"/>
      <c r="ABC129" s="33"/>
      <c r="ABD129" s="33"/>
      <c r="ABE129" s="33"/>
      <c r="ABF129" s="33"/>
      <c r="ABG129" s="33"/>
      <c r="ABH129" s="33"/>
      <c r="ABI129" s="33"/>
      <c r="ABJ129" s="33"/>
      <c r="ABK129" s="33"/>
      <c r="ABL129" s="33"/>
      <c r="ABM129" s="33"/>
      <c r="ABN129" s="33"/>
      <c r="ABO129" s="33"/>
      <c r="ABP129" s="33"/>
      <c r="ABQ129" s="33"/>
      <c r="ABR129" s="33"/>
      <c r="ABS129" s="33"/>
      <c r="ABT129" s="33"/>
      <c r="ABU129" s="33"/>
      <c r="ABV129" s="33"/>
      <c r="ABW129" s="33"/>
      <c r="ABX129" s="33"/>
      <c r="ABY129" s="33"/>
      <c r="ABZ129" s="33"/>
      <c r="ACA129" s="33"/>
      <c r="ACB129" s="33"/>
      <c r="ACC129" s="33"/>
      <c r="ACD129" s="33"/>
      <c r="ACE129" s="33"/>
      <c r="ACF129" s="33"/>
      <c r="ACG129" s="33"/>
      <c r="ACH129" s="33"/>
      <c r="ACI129" s="33"/>
      <c r="ACJ129" s="33"/>
      <c r="ACK129" s="33"/>
      <c r="ACL129" s="33"/>
      <c r="ACM129" s="33"/>
      <c r="ACN129" s="33"/>
      <c r="ACO129" s="33"/>
      <c r="ACP129" s="33"/>
      <c r="ACQ129" s="33"/>
      <c r="ACR129" s="33"/>
      <c r="ACS129" s="33"/>
      <c r="ACT129" s="33"/>
      <c r="ACU129" s="33"/>
      <c r="ACV129" s="33"/>
      <c r="ACW129" s="33"/>
      <c r="ACX129" s="33"/>
      <c r="ACY129" s="33"/>
      <c r="ACZ129" s="33"/>
      <c r="ADA129" s="33"/>
      <c r="ADB129" s="33"/>
      <c r="ADC129" s="33"/>
      <c r="ADD129" s="33"/>
      <c r="ADE129" s="33"/>
      <c r="ADF129" s="33"/>
      <c r="ADG129" s="33"/>
      <c r="ADH129" s="33"/>
      <c r="ADI129" s="33"/>
      <c r="ADJ129" s="33"/>
      <c r="ADK129" s="33"/>
      <c r="ADL129" s="33"/>
      <c r="ADM129" s="33"/>
      <c r="ADN129" s="33"/>
      <c r="ADO129" s="33"/>
      <c r="ADP129" s="33"/>
      <c r="ADQ129" s="33"/>
      <c r="ADR129" s="33"/>
      <c r="ADS129" s="33"/>
      <c r="ADT129" s="33"/>
      <c r="ADU129" s="33"/>
      <c r="ADV129" s="33"/>
      <c r="ADW129" s="33"/>
      <c r="ADX129" s="33"/>
      <c r="ADY129" s="33"/>
      <c r="ADZ129" s="33"/>
      <c r="AEA129" s="33"/>
      <c r="AEB129" s="33"/>
      <c r="AEC129" s="33"/>
      <c r="AED129" s="33"/>
      <c r="AEE129" s="33"/>
      <c r="AEF129" s="33"/>
      <c r="AEG129" s="33"/>
      <c r="AEH129" s="33"/>
      <c r="AEI129" s="33"/>
      <c r="AEJ129" s="33"/>
      <c r="AEK129" s="33"/>
      <c r="AEL129" s="33"/>
      <c r="AEM129" s="33"/>
      <c r="AEN129" s="33"/>
      <c r="AEO129" s="33"/>
      <c r="AEP129" s="33"/>
      <c r="AEQ129" s="33"/>
      <c r="AER129" s="33"/>
      <c r="AES129" s="33"/>
      <c r="AET129" s="33"/>
      <c r="AEU129" s="33"/>
      <c r="AEV129" s="33"/>
      <c r="AEW129" s="33"/>
      <c r="AEX129" s="33"/>
      <c r="AEY129" s="33"/>
      <c r="AEZ129" s="33"/>
      <c r="AFA129" s="33"/>
      <c r="AFB129" s="33"/>
      <c r="AFC129" s="33"/>
      <c r="AFD129" s="33"/>
      <c r="AFE129" s="33"/>
      <c r="AFF129" s="33"/>
      <c r="AFG129" s="33"/>
      <c r="AFH129" s="33"/>
      <c r="AFI129" s="33"/>
      <c r="AFJ129" s="33"/>
      <c r="AFK129" s="33"/>
      <c r="AFL129" s="33"/>
      <c r="AFM129" s="33"/>
      <c r="AFN129" s="33"/>
      <c r="AFO129" s="33"/>
      <c r="AFP129" s="33"/>
      <c r="AFQ129" s="33"/>
      <c r="AFR129" s="33"/>
      <c r="AFS129" s="33"/>
      <c r="AFT129" s="33"/>
      <c r="AFU129" s="33"/>
      <c r="AFV129" s="33"/>
      <c r="AFW129" s="33"/>
      <c r="AFX129" s="33"/>
      <c r="AFY129" s="33"/>
      <c r="AFZ129" s="33"/>
      <c r="AGA129" s="33"/>
      <c r="AGB129" s="33"/>
      <c r="AGC129" s="33"/>
      <c r="AGD129" s="33"/>
      <c r="AGE129" s="33"/>
      <c r="AGF129" s="33"/>
      <c r="AGG129" s="33"/>
      <c r="AGH129" s="33"/>
      <c r="AGI129" s="33"/>
      <c r="AGJ129" s="33"/>
      <c r="AGK129" s="33"/>
      <c r="AGL129" s="33"/>
      <c r="AGM129" s="33"/>
      <c r="AGN129" s="33"/>
      <c r="AGO129" s="33"/>
      <c r="AGP129" s="33"/>
      <c r="AGQ129" s="33"/>
      <c r="AGR129" s="33"/>
      <c r="AGS129" s="33"/>
      <c r="AGT129" s="33"/>
      <c r="AGU129" s="33"/>
      <c r="AGV129" s="33"/>
      <c r="AGW129" s="33"/>
      <c r="AGX129" s="33"/>
      <c r="AGY129" s="33"/>
      <c r="AGZ129" s="33"/>
      <c r="AHA129" s="33"/>
      <c r="AHB129" s="33"/>
      <c r="AHC129" s="33"/>
      <c r="AHD129" s="33"/>
      <c r="AHE129" s="33"/>
      <c r="AHF129" s="33"/>
      <c r="AHG129" s="33"/>
      <c r="AHH129" s="33"/>
      <c r="AHI129" s="33"/>
      <c r="AHJ129" s="33"/>
      <c r="AHK129" s="33"/>
      <c r="AHL129" s="33"/>
      <c r="AHM129" s="33"/>
      <c r="AHN129" s="33"/>
      <c r="AHO129" s="33"/>
      <c r="AHP129" s="33"/>
      <c r="AHQ129" s="33"/>
      <c r="AHR129" s="33"/>
      <c r="AHS129" s="33"/>
      <c r="AHT129" s="33"/>
      <c r="AHU129" s="33"/>
      <c r="AHV129" s="33"/>
      <c r="AHW129" s="33"/>
      <c r="AHX129" s="33"/>
      <c r="AHY129" s="33"/>
      <c r="AHZ129" s="33"/>
      <c r="AIA129" s="33"/>
      <c r="AIB129" s="33"/>
      <c r="AIC129" s="33"/>
      <c r="AID129" s="33"/>
      <c r="AIE129" s="33"/>
      <c r="AIF129" s="33"/>
      <c r="AIG129" s="33"/>
      <c r="AIH129" s="33"/>
      <c r="AII129" s="33"/>
      <c r="AIJ129" s="33"/>
      <c r="AIK129" s="33"/>
      <c r="AIL129" s="33"/>
      <c r="AIM129" s="33"/>
      <c r="AIN129" s="33"/>
      <c r="AIO129" s="33"/>
      <c r="AIP129" s="33"/>
      <c r="AIQ129" s="33"/>
      <c r="AIR129" s="33"/>
      <c r="AIS129" s="33"/>
      <c r="AIT129" s="33"/>
      <c r="AIU129" s="33"/>
      <c r="AIV129" s="33"/>
      <c r="AIW129" s="33"/>
      <c r="AIX129" s="33"/>
      <c r="AIY129" s="33"/>
      <c r="AIZ129" s="33"/>
      <c r="AJA129" s="33"/>
      <c r="AJB129" s="33"/>
      <c r="AJC129" s="33"/>
      <c r="AJD129" s="33"/>
      <c r="AJE129" s="33"/>
      <c r="AJF129" s="33"/>
      <c r="AJG129" s="33"/>
      <c r="AJH129" s="33"/>
      <c r="AJI129" s="33"/>
      <c r="AJJ129" s="33"/>
      <c r="AJK129" s="33"/>
      <c r="AJL129" s="33"/>
      <c r="AJM129" s="33"/>
      <c r="AJN129" s="33"/>
      <c r="AJO129" s="33"/>
      <c r="AJP129" s="33"/>
      <c r="AJQ129" s="33"/>
      <c r="AJR129" s="33"/>
      <c r="AJS129" s="33"/>
      <c r="AJT129" s="33"/>
      <c r="AJU129" s="33"/>
      <c r="AJV129" s="33"/>
      <c r="AJW129" s="33"/>
      <c r="AJX129" s="33"/>
      <c r="AJY129" s="33"/>
      <c r="AJZ129" s="33"/>
      <c r="AKA129" s="33"/>
      <c r="AKB129" s="33"/>
      <c r="AKC129" s="33"/>
      <c r="AKD129" s="33"/>
      <c r="AKE129" s="33"/>
      <c r="AKF129" s="33"/>
      <c r="AKG129" s="33"/>
      <c r="AKH129" s="33"/>
      <c r="AKI129" s="33"/>
      <c r="AKJ129" s="33"/>
      <c r="AKK129" s="33"/>
      <c r="AKL129" s="33"/>
      <c r="AKM129" s="33"/>
      <c r="AKN129" s="33"/>
      <c r="AKO129" s="33"/>
      <c r="AKP129" s="33"/>
      <c r="AKQ129" s="33"/>
      <c r="AKR129" s="33"/>
      <c r="AKS129" s="33"/>
      <c r="AKT129" s="33"/>
      <c r="AKU129" s="33"/>
      <c r="AKV129" s="33"/>
      <c r="AKW129" s="33"/>
      <c r="AKX129" s="33"/>
      <c r="AKY129" s="33"/>
      <c r="AKZ129" s="33"/>
      <c r="ALA129" s="33"/>
      <c r="ALB129" s="33"/>
      <c r="ALC129" s="33"/>
      <c r="ALD129" s="33"/>
      <c r="ALE129" s="33"/>
      <c r="ALF129" s="33"/>
      <c r="ALG129" s="33"/>
      <c r="ALH129" s="33"/>
      <c r="ALI129" s="33"/>
      <c r="ALJ129" s="33"/>
      <c r="ALK129" s="33"/>
      <c r="ALL129" s="33"/>
      <c r="ALM129" s="33"/>
      <c r="ALN129" s="33"/>
      <c r="ALO129" s="33"/>
      <c r="ALP129" s="33"/>
      <c r="ALQ129" s="33"/>
      <c r="ALR129" s="33"/>
      <c r="ALS129" s="33"/>
      <c r="ALT129" s="33"/>
      <c r="ALU129" s="33"/>
      <c r="ALV129" s="33"/>
      <c r="ALW129" s="33"/>
      <c r="ALX129" s="33"/>
      <c r="ALY129" s="33"/>
      <c r="ALZ129" s="33"/>
      <c r="AMA129" s="33"/>
      <c r="AMB129" s="33"/>
      <c r="AMC129" s="33"/>
      <c r="AMD129" s="33"/>
      <c r="AME129" s="33"/>
      <c r="AMF129" s="33"/>
      <c r="AMG129" s="33"/>
      <c r="AMH129" s="33"/>
      <c r="AMI129" s="33"/>
      <c r="AMJ129" s="33"/>
      <c r="AMK129" s="33"/>
    </row>
    <row r="130" spans="1:1025" s="31" customFormat="1" ht="19.5" customHeight="1">
      <c r="A130" s="197"/>
      <c r="B130" s="197"/>
      <c r="C130" s="197"/>
      <c r="D130" s="203"/>
      <c r="E130" s="204"/>
      <c r="F130" s="204"/>
      <c r="G130" s="204"/>
      <c r="H130" s="36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  <c r="CQ130" s="33"/>
      <c r="CR130" s="33"/>
      <c r="CS130" s="33"/>
      <c r="CT130" s="33"/>
      <c r="CU130" s="33"/>
      <c r="CV130" s="33"/>
      <c r="CW130" s="33"/>
      <c r="CX130" s="33"/>
      <c r="CY130" s="33"/>
      <c r="CZ130" s="33"/>
      <c r="DA130" s="33"/>
      <c r="DB130" s="33"/>
      <c r="DC130" s="33"/>
      <c r="DD130" s="33"/>
      <c r="DE130" s="33"/>
      <c r="DF130" s="33"/>
      <c r="DG130" s="33"/>
      <c r="DH130" s="33"/>
      <c r="DI130" s="33"/>
      <c r="DJ130" s="33"/>
      <c r="DK130" s="33"/>
      <c r="DL130" s="33"/>
      <c r="DM130" s="33"/>
      <c r="DN130" s="33"/>
      <c r="DO130" s="33"/>
      <c r="DP130" s="33"/>
      <c r="DQ130" s="33"/>
      <c r="DR130" s="33"/>
      <c r="DS130" s="33"/>
      <c r="DT130" s="33"/>
      <c r="DU130" s="33"/>
      <c r="DV130" s="33"/>
      <c r="DW130" s="33"/>
      <c r="DX130" s="33"/>
      <c r="DY130" s="33"/>
      <c r="DZ130" s="33"/>
      <c r="EA130" s="33"/>
      <c r="EB130" s="33"/>
      <c r="EC130" s="33"/>
      <c r="ED130" s="33"/>
      <c r="EE130" s="33"/>
      <c r="EF130" s="33"/>
      <c r="EG130" s="33"/>
      <c r="EH130" s="33"/>
      <c r="EI130" s="33"/>
      <c r="EJ130" s="33"/>
      <c r="EK130" s="33"/>
      <c r="EL130" s="33"/>
      <c r="EM130" s="33"/>
      <c r="EN130" s="33"/>
      <c r="EO130" s="33"/>
      <c r="EP130" s="33"/>
      <c r="EQ130" s="33"/>
      <c r="ER130" s="33"/>
      <c r="ES130" s="33"/>
      <c r="ET130" s="33"/>
      <c r="EU130" s="33"/>
      <c r="EV130" s="33"/>
      <c r="EW130" s="33"/>
      <c r="EX130" s="33"/>
      <c r="EY130" s="33"/>
      <c r="EZ130" s="33"/>
      <c r="FA130" s="33"/>
      <c r="FB130" s="33"/>
      <c r="FC130" s="33"/>
      <c r="FD130" s="33"/>
      <c r="FE130" s="33"/>
      <c r="FF130" s="33"/>
      <c r="FG130" s="33"/>
      <c r="FH130" s="33"/>
      <c r="FI130" s="33"/>
      <c r="FJ130" s="33"/>
      <c r="FK130" s="33"/>
      <c r="FL130" s="33"/>
      <c r="FM130" s="33"/>
      <c r="FN130" s="33"/>
      <c r="FO130" s="33"/>
      <c r="FP130" s="33"/>
      <c r="FQ130" s="33"/>
      <c r="FR130" s="33"/>
      <c r="FS130" s="33"/>
      <c r="FT130" s="33"/>
      <c r="FU130" s="33"/>
      <c r="FV130" s="33"/>
      <c r="FW130" s="33"/>
      <c r="FX130" s="33"/>
      <c r="FY130" s="33"/>
      <c r="FZ130" s="33"/>
      <c r="GA130" s="33"/>
      <c r="GB130" s="33"/>
      <c r="GC130" s="33"/>
      <c r="GD130" s="33"/>
      <c r="GE130" s="33"/>
      <c r="GF130" s="33"/>
      <c r="GG130" s="33"/>
      <c r="GH130" s="33"/>
      <c r="GI130" s="33"/>
      <c r="GJ130" s="33"/>
      <c r="GK130" s="33"/>
      <c r="GL130" s="33"/>
      <c r="GM130" s="33"/>
      <c r="GN130" s="33"/>
      <c r="GO130" s="33"/>
      <c r="GP130" s="33"/>
      <c r="GQ130" s="33"/>
      <c r="GR130" s="33"/>
      <c r="GS130" s="33"/>
      <c r="GT130" s="33"/>
      <c r="GU130" s="33"/>
      <c r="GV130" s="33"/>
      <c r="GW130" s="33"/>
      <c r="GX130" s="33"/>
      <c r="GY130" s="33"/>
      <c r="GZ130" s="33"/>
      <c r="HA130" s="33"/>
      <c r="HB130" s="33"/>
      <c r="HC130" s="33"/>
      <c r="HD130" s="33"/>
      <c r="HE130" s="33"/>
      <c r="HF130" s="33"/>
      <c r="HG130" s="33"/>
      <c r="HH130" s="33"/>
      <c r="HI130" s="33"/>
      <c r="HJ130" s="33"/>
      <c r="HK130" s="33"/>
      <c r="HL130" s="33"/>
      <c r="HM130" s="33"/>
      <c r="HN130" s="33"/>
      <c r="HO130" s="33"/>
      <c r="HP130" s="33"/>
      <c r="HQ130" s="33"/>
      <c r="HR130" s="33"/>
      <c r="HS130" s="33"/>
      <c r="HT130" s="33"/>
      <c r="HU130" s="33"/>
      <c r="HV130" s="33"/>
      <c r="HW130" s="33"/>
      <c r="HX130" s="33"/>
      <c r="HY130" s="33"/>
      <c r="HZ130" s="33"/>
      <c r="IA130" s="33"/>
      <c r="IB130" s="33"/>
      <c r="IC130" s="33"/>
      <c r="ID130" s="33"/>
      <c r="IE130" s="33"/>
      <c r="IF130" s="33"/>
      <c r="IG130" s="33"/>
      <c r="IH130" s="33"/>
      <c r="II130" s="33"/>
      <c r="IJ130" s="33"/>
      <c r="IK130" s="33"/>
      <c r="IL130" s="33"/>
      <c r="IM130" s="33"/>
      <c r="IN130" s="33"/>
      <c r="IO130" s="33"/>
      <c r="IP130" s="33"/>
      <c r="IQ130" s="33"/>
      <c r="IR130" s="33"/>
      <c r="IS130" s="33"/>
      <c r="IT130" s="33"/>
      <c r="IU130" s="33"/>
      <c r="IV130" s="33"/>
      <c r="IW130" s="33"/>
      <c r="IX130" s="33"/>
      <c r="IY130" s="33"/>
      <c r="IZ130" s="33"/>
      <c r="JA130" s="33"/>
      <c r="JB130" s="33"/>
      <c r="JC130" s="33"/>
      <c r="JD130" s="33"/>
      <c r="JE130" s="33"/>
      <c r="JF130" s="33"/>
      <c r="JG130" s="33"/>
      <c r="JH130" s="33"/>
      <c r="JI130" s="33"/>
      <c r="JJ130" s="33"/>
      <c r="JK130" s="33"/>
      <c r="JL130" s="33"/>
      <c r="JM130" s="33"/>
      <c r="JN130" s="33"/>
      <c r="JO130" s="33"/>
      <c r="JP130" s="33"/>
      <c r="JQ130" s="33"/>
      <c r="JR130" s="33"/>
      <c r="JS130" s="33"/>
      <c r="JT130" s="33"/>
      <c r="JU130" s="33"/>
      <c r="JV130" s="33"/>
      <c r="JW130" s="33"/>
      <c r="JX130" s="33"/>
      <c r="JY130" s="33"/>
      <c r="JZ130" s="33"/>
      <c r="KA130" s="33"/>
      <c r="KB130" s="33"/>
      <c r="KC130" s="33"/>
      <c r="KD130" s="33"/>
      <c r="KE130" s="33"/>
      <c r="KF130" s="33"/>
      <c r="KG130" s="33"/>
      <c r="KH130" s="33"/>
      <c r="KI130" s="33"/>
      <c r="KJ130" s="33"/>
      <c r="KK130" s="33"/>
      <c r="KL130" s="33"/>
      <c r="KM130" s="33"/>
      <c r="KN130" s="33"/>
      <c r="KO130" s="33"/>
      <c r="KP130" s="33"/>
      <c r="KQ130" s="33"/>
      <c r="KR130" s="33"/>
      <c r="KS130" s="33"/>
      <c r="KT130" s="33"/>
      <c r="KU130" s="33"/>
      <c r="KV130" s="33"/>
      <c r="KW130" s="33"/>
      <c r="KX130" s="33"/>
      <c r="KY130" s="33"/>
      <c r="KZ130" s="33"/>
      <c r="LA130" s="33"/>
      <c r="LB130" s="33"/>
      <c r="LC130" s="33"/>
      <c r="LD130" s="33"/>
      <c r="LE130" s="33"/>
      <c r="LF130" s="33"/>
      <c r="LG130" s="33"/>
      <c r="LH130" s="33"/>
      <c r="LI130" s="33"/>
      <c r="LJ130" s="33"/>
      <c r="LK130" s="33"/>
      <c r="LL130" s="33"/>
      <c r="LM130" s="33"/>
      <c r="LN130" s="33"/>
      <c r="LO130" s="33"/>
      <c r="LP130" s="33"/>
      <c r="LQ130" s="33"/>
      <c r="LR130" s="33"/>
      <c r="LS130" s="33"/>
      <c r="LT130" s="33"/>
      <c r="LU130" s="33"/>
      <c r="LV130" s="33"/>
      <c r="LW130" s="33"/>
      <c r="LX130" s="33"/>
      <c r="LY130" s="33"/>
      <c r="LZ130" s="33"/>
      <c r="MA130" s="33"/>
      <c r="MB130" s="33"/>
      <c r="MC130" s="33"/>
      <c r="MD130" s="33"/>
      <c r="ME130" s="33"/>
      <c r="MF130" s="33"/>
      <c r="MG130" s="33"/>
      <c r="MH130" s="33"/>
      <c r="MI130" s="33"/>
      <c r="MJ130" s="33"/>
      <c r="MK130" s="33"/>
      <c r="ML130" s="33"/>
      <c r="MM130" s="33"/>
      <c r="MN130" s="33"/>
      <c r="MO130" s="33"/>
      <c r="MP130" s="33"/>
      <c r="MQ130" s="33"/>
      <c r="MR130" s="33"/>
      <c r="MS130" s="33"/>
      <c r="MT130" s="33"/>
      <c r="MU130" s="33"/>
      <c r="MV130" s="33"/>
      <c r="MW130" s="33"/>
      <c r="MX130" s="33"/>
      <c r="MY130" s="33"/>
      <c r="MZ130" s="33"/>
      <c r="NA130" s="33"/>
      <c r="NB130" s="33"/>
      <c r="NC130" s="33"/>
      <c r="ND130" s="33"/>
      <c r="NE130" s="33"/>
      <c r="NF130" s="33"/>
      <c r="NG130" s="33"/>
      <c r="NH130" s="33"/>
      <c r="NI130" s="33"/>
      <c r="NJ130" s="33"/>
      <c r="NK130" s="33"/>
      <c r="NL130" s="33"/>
      <c r="NM130" s="33"/>
      <c r="NN130" s="33"/>
      <c r="NO130" s="33"/>
      <c r="NP130" s="33"/>
      <c r="NQ130" s="33"/>
      <c r="NR130" s="33"/>
      <c r="NS130" s="33"/>
      <c r="NT130" s="33"/>
      <c r="NU130" s="33"/>
      <c r="NV130" s="33"/>
      <c r="NW130" s="33"/>
      <c r="NX130" s="33"/>
      <c r="NY130" s="33"/>
      <c r="NZ130" s="33"/>
      <c r="OA130" s="33"/>
      <c r="OB130" s="33"/>
      <c r="OC130" s="33"/>
      <c r="OD130" s="33"/>
      <c r="OE130" s="33"/>
      <c r="OF130" s="33"/>
      <c r="OG130" s="33"/>
      <c r="OH130" s="33"/>
      <c r="OI130" s="33"/>
      <c r="OJ130" s="33"/>
      <c r="OK130" s="33"/>
      <c r="OL130" s="33"/>
      <c r="OM130" s="33"/>
      <c r="ON130" s="33"/>
      <c r="OO130" s="33"/>
      <c r="OP130" s="33"/>
      <c r="OQ130" s="33"/>
      <c r="OR130" s="33"/>
      <c r="OS130" s="33"/>
      <c r="OT130" s="33"/>
      <c r="OU130" s="33"/>
      <c r="OV130" s="33"/>
      <c r="OW130" s="33"/>
      <c r="OX130" s="33"/>
      <c r="OY130" s="33"/>
      <c r="OZ130" s="33"/>
      <c r="PA130" s="33"/>
      <c r="PB130" s="33"/>
      <c r="PC130" s="33"/>
      <c r="PD130" s="33"/>
      <c r="PE130" s="33"/>
      <c r="PF130" s="33"/>
      <c r="PG130" s="33"/>
      <c r="PH130" s="33"/>
      <c r="PI130" s="33"/>
      <c r="PJ130" s="33"/>
      <c r="PK130" s="33"/>
      <c r="PL130" s="33"/>
      <c r="PM130" s="33"/>
      <c r="PN130" s="33"/>
      <c r="PO130" s="33"/>
      <c r="PP130" s="33"/>
      <c r="PQ130" s="33"/>
      <c r="PR130" s="33"/>
      <c r="PS130" s="33"/>
      <c r="PT130" s="33"/>
      <c r="PU130" s="33"/>
      <c r="PV130" s="33"/>
      <c r="PW130" s="33"/>
      <c r="PX130" s="33"/>
      <c r="PY130" s="33"/>
      <c r="PZ130" s="33"/>
      <c r="QA130" s="33"/>
      <c r="QB130" s="33"/>
      <c r="QC130" s="33"/>
      <c r="QD130" s="33"/>
      <c r="QE130" s="33"/>
      <c r="QF130" s="33"/>
      <c r="QG130" s="33"/>
      <c r="QH130" s="33"/>
      <c r="QI130" s="33"/>
      <c r="QJ130" s="33"/>
      <c r="QK130" s="33"/>
      <c r="QL130" s="33"/>
      <c r="QM130" s="33"/>
      <c r="QN130" s="33"/>
      <c r="QO130" s="33"/>
      <c r="QP130" s="33"/>
      <c r="QQ130" s="33"/>
      <c r="QR130" s="33"/>
      <c r="QS130" s="33"/>
      <c r="QT130" s="33"/>
      <c r="QU130" s="33"/>
      <c r="QV130" s="33"/>
      <c r="QW130" s="33"/>
      <c r="QX130" s="33"/>
      <c r="QY130" s="33"/>
      <c r="QZ130" s="33"/>
      <c r="RA130" s="33"/>
      <c r="RB130" s="33"/>
      <c r="RC130" s="33"/>
      <c r="RD130" s="33"/>
      <c r="RE130" s="33"/>
      <c r="RF130" s="33"/>
      <c r="RG130" s="33"/>
      <c r="RH130" s="33"/>
      <c r="RI130" s="33"/>
      <c r="RJ130" s="33"/>
      <c r="RK130" s="33"/>
      <c r="RL130" s="33"/>
      <c r="RM130" s="33"/>
      <c r="RN130" s="33"/>
      <c r="RO130" s="33"/>
      <c r="RP130" s="33"/>
      <c r="RQ130" s="33"/>
      <c r="RR130" s="33"/>
      <c r="RS130" s="33"/>
      <c r="RT130" s="33"/>
      <c r="RU130" s="33"/>
      <c r="RV130" s="33"/>
      <c r="RW130" s="33"/>
      <c r="RX130" s="33"/>
      <c r="RY130" s="33"/>
      <c r="RZ130" s="33"/>
      <c r="SA130" s="33"/>
      <c r="SB130" s="33"/>
      <c r="SC130" s="33"/>
      <c r="SD130" s="33"/>
      <c r="SE130" s="33"/>
      <c r="SF130" s="33"/>
      <c r="SG130" s="33"/>
      <c r="SH130" s="33"/>
      <c r="SI130" s="33"/>
      <c r="SJ130" s="33"/>
      <c r="SK130" s="33"/>
      <c r="SL130" s="33"/>
      <c r="SM130" s="33"/>
      <c r="SN130" s="33"/>
      <c r="SO130" s="33"/>
      <c r="SP130" s="33"/>
      <c r="SQ130" s="33"/>
      <c r="SR130" s="33"/>
      <c r="SS130" s="33"/>
      <c r="ST130" s="33"/>
      <c r="SU130" s="33"/>
      <c r="SV130" s="33"/>
      <c r="SW130" s="33"/>
      <c r="SX130" s="33"/>
      <c r="SY130" s="33"/>
      <c r="SZ130" s="33"/>
      <c r="TA130" s="33"/>
      <c r="TB130" s="33"/>
      <c r="TC130" s="33"/>
      <c r="TD130" s="33"/>
      <c r="TE130" s="33"/>
      <c r="TF130" s="33"/>
      <c r="TG130" s="33"/>
      <c r="TH130" s="33"/>
      <c r="TI130" s="33"/>
      <c r="TJ130" s="33"/>
      <c r="TK130" s="33"/>
      <c r="TL130" s="33"/>
      <c r="TM130" s="33"/>
      <c r="TN130" s="33"/>
      <c r="TO130" s="33"/>
      <c r="TP130" s="33"/>
      <c r="TQ130" s="33"/>
      <c r="TR130" s="33"/>
      <c r="TS130" s="33"/>
      <c r="TT130" s="33"/>
      <c r="TU130" s="33"/>
      <c r="TV130" s="33"/>
      <c r="TW130" s="33"/>
      <c r="TX130" s="33"/>
      <c r="TY130" s="33"/>
      <c r="TZ130" s="33"/>
      <c r="UA130" s="33"/>
      <c r="UB130" s="33"/>
      <c r="UC130" s="33"/>
      <c r="UD130" s="33"/>
      <c r="UE130" s="33"/>
      <c r="UF130" s="33"/>
      <c r="UG130" s="33"/>
      <c r="UH130" s="33"/>
      <c r="UI130" s="33"/>
      <c r="UJ130" s="33"/>
      <c r="UK130" s="33"/>
      <c r="UL130" s="33"/>
      <c r="UM130" s="33"/>
      <c r="UN130" s="33"/>
      <c r="UO130" s="33"/>
      <c r="UP130" s="33"/>
      <c r="UQ130" s="33"/>
      <c r="UR130" s="33"/>
      <c r="US130" s="33"/>
      <c r="UT130" s="33"/>
      <c r="UU130" s="33"/>
      <c r="UV130" s="33"/>
      <c r="UW130" s="33"/>
      <c r="UX130" s="33"/>
      <c r="UY130" s="33"/>
      <c r="UZ130" s="33"/>
      <c r="VA130" s="33"/>
      <c r="VB130" s="33"/>
      <c r="VC130" s="33"/>
      <c r="VD130" s="33"/>
      <c r="VE130" s="33"/>
      <c r="VF130" s="33"/>
      <c r="VG130" s="33"/>
      <c r="VH130" s="33"/>
      <c r="VI130" s="33"/>
      <c r="VJ130" s="33"/>
      <c r="VK130" s="33"/>
      <c r="VL130" s="33"/>
      <c r="VM130" s="33"/>
      <c r="VN130" s="33"/>
      <c r="VO130" s="33"/>
      <c r="VP130" s="33"/>
      <c r="VQ130" s="33"/>
      <c r="VR130" s="33"/>
      <c r="VS130" s="33"/>
      <c r="VT130" s="33"/>
      <c r="VU130" s="33"/>
      <c r="VV130" s="33"/>
      <c r="VW130" s="33"/>
      <c r="VX130" s="33"/>
      <c r="VY130" s="33"/>
      <c r="VZ130" s="33"/>
      <c r="WA130" s="33"/>
      <c r="WB130" s="33"/>
      <c r="WC130" s="33"/>
      <c r="WD130" s="33"/>
      <c r="WE130" s="33"/>
      <c r="WF130" s="33"/>
      <c r="WG130" s="33"/>
      <c r="WH130" s="33"/>
      <c r="WI130" s="33"/>
      <c r="WJ130" s="33"/>
      <c r="WK130" s="33"/>
      <c r="WL130" s="33"/>
      <c r="WM130" s="33"/>
      <c r="WN130" s="33"/>
      <c r="WO130" s="33"/>
      <c r="WP130" s="33"/>
      <c r="WQ130" s="33"/>
      <c r="WR130" s="33"/>
      <c r="WS130" s="33"/>
      <c r="WT130" s="33"/>
      <c r="WU130" s="33"/>
      <c r="WV130" s="33"/>
      <c r="WW130" s="33"/>
      <c r="WX130" s="33"/>
      <c r="WY130" s="33"/>
      <c r="WZ130" s="33"/>
      <c r="XA130" s="33"/>
      <c r="XB130" s="33"/>
      <c r="XC130" s="33"/>
      <c r="XD130" s="33"/>
      <c r="XE130" s="33"/>
      <c r="XF130" s="33"/>
      <c r="XG130" s="33"/>
      <c r="XH130" s="33"/>
      <c r="XI130" s="33"/>
      <c r="XJ130" s="33"/>
      <c r="XK130" s="33"/>
      <c r="XL130" s="33"/>
      <c r="XM130" s="33"/>
      <c r="XN130" s="33"/>
      <c r="XO130" s="33"/>
      <c r="XP130" s="33"/>
      <c r="XQ130" s="33"/>
      <c r="XR130" s="33"/>
      <c r="XS130" s="33"/>
      <c r="XT130" s="33"/>
      <c r="XU130" s="33"/>
      <c r="XV130" s="33"/>
      <c r="XW130" s="33"/>
      <c r="XX130" s="33"/>
      <c r="XY130" s="33"/>
      <c r="XZ130" s="33"/>
      <c r="YA130" s="33"/>
      <c r="YB130" s="33"/>
      <c r="YC130" s="33"/>
      <c r="YD130" s="33"/>
      <c r="YE130" s="33"/>
      <c r="YF130" s="33"/>
      <c r="YG130" s="33"/>
      <c r="YH130" s="33"/>
      <c r="YI130" s="33"/>
      <c r="YJ130" s="33"/>
      <c r="YK130" s="33"/>
      <c r="YL130" s="33"/>
      <c r="YM130" s="33"/>
      <c r="YN130" s="33"/>
      <c r="YO130" s="33"/>
      <c r="YP130" s="33"/>
      <c r="YQ130" s="33"/>
      <c r="YR130" s="33"/>
      <c r="YS130" s="33"/>
      <c r="YT130" s="33"/>
      <c r="YU130" s="33"/>
      <c r="YV130" s="33"/>
      <c r="YW130" s="33"/>
      <c r="YX130" s="33"/>
      <c r="YY130" s="33"/>
      <c r="YZ130" s="33"/>
      <c r="ZA130" s="33"/>
      <c r="ZB130" s="33"/>
      <c r="ZC130" s="33"/>
      <c r="ZD130" s="33"/>
      <c r="ZE130" s="33"/>
      <c r="ZF130" s="33"/>
      <c r="ZG130" s="33"/>
      <c r="ZH130" s="33"/>
      <c r="ZI130" s="33"/>
      <c r="ZJ130" s="33"/>
      <c r="ZK130" s="33"/>
      <c r="ZL130" s="33"/>
      <c r="ZM130" s="33"/>
      <c r="ZN130" s="33"/>
      <c r="ZO130" s="33"/>
      <c r="ZP130" s="33"/>
      <c r="ZQ130" s="33"/>
      <c r="ZR130" s="33"/>
      <c r="ZS130" s="33"/>
      <c r="ZT130" s="33"/>
      <c r="ZU130" s="33"/>
      <c r="ZV130" s="33"/>
      <c r="ZW130" s="33"/>
      <c r="ZX130" s="33"/>
      <c r="ZY130" s="33"/>
      <c r="ZZ130" s="33"/>
      <c r="AAA130" s="33"/>
      <c r="AAB130" s="33"/>
      <c r="AAC130" s="33"/>
      <c r="AAD130" s="33"/>
      <c r="AAE130" s="33"/>
      <c r="AAF130" s="33"/>
      <c r="AAG130" s="33"/>
      <c r="AAH130" s="33"/>
      <c r="AAI130" s="33"/>
      <c r="AAJ130" s="33"/>
      <c r="AAK130" s="33"/>
      <c r="AAL130" s="33"/>
      <c r="AAM130" s="33"/>
      <c r="AAN130" s="33"/>
      <c r="AAO130" s="33"/>
      <c r="AAP130" s="33"/>
      <c r="AAQ130" s="33"/>
      <c r="AAR130" s="33"/>
      <c r="AAS130" s="33"/>
      <c r="AAT130" s="33"/>
      <c r="AAU130" s="33"/>
      <c r="AAV130" s="33"/>
      <c r="AAW130" s="33"/>
      <c r="AAX130" s="33"/>
      <c r="AAY130" s="33"/>
      <c r="AAZ130" s="33"/>
      <c r="ABA130" s="33"/>
      <c r="ABB130" s="33"/>
      <c r="ABC130" s="33"/>
      <c r="ABD130" s="33"/>
      <c r="ABE130" s="33"/>
      <c r="ABF130" s="33"/>
      <c r="ABG130" s="33"/>
      <c r="ABH130" s="33"/>
      <c r="ABI130" s="33"/>
      <c r="ABJ130" s="33"/>
      <c r="ABK130" s="33"/>
      <c r="ABL130" s="33"/>
      <c r="ABM130" s="33"/>
      <c r="ABN130" s="33"/>
      <c r="ABO130" s="33"/>
      <c r="ABP130" s="33"/>
      <c r="ABQ130" s="33"/>
      <c r="ABR130" s="33"/>
      <c r="ABS130" s="33"/>
      <c r="ABT130" s="33"/>
      <c r="ABU130" s="33"/>
      <c r="ABV130" s="33"/>
      <c r="ABW130" s="33"/>
      <c r="ABX130" s="33"/>
      <c r="ABY130" s="33"/>
      <c r="ABZ130" s="33"/>
      <c r="ACA130" s="33"/>
      <c r="ACB130" s="33"/>
      <c r="ACC130" s="33"/>
      <c r="ACD130" s="33"/>
      <c r="ACE130" s="33"/>
      <c r="ACF130" s="33"/>
      <c r="ACG130" s="33"/>
      <c r="ACH130" s="33"/>
      <c r="ACI130" s="33"/>
      <c r="ACJ130" s="33"/>
      <c r="ACK130" s="33"/>
      <c r="ACL130" s="33"/>
      <c r="ACM130" s="33"/>
      <c r="ACN130" s="33"/>
      <c r="ACO130" s="33"/>
      <c r="ACP130" s="33"/>
      <c r="ACQ130" s="33"/>
      <c r="ACR130" s="33"/>
      <c r="ACS130" s="33"/>
      <c r="ACT130" s="33"/>
      <c r="ACU130" s="33"/>
      <c r="ACV130" s="33"/>
      <c r="ACW130" s="33"/>
      <c r="ACX130" s="33"/>
      <c r="ACY130" s="33"/>
      <c r="ACZ130" s="33"/>
      <c r="ADA130" s="33"/>
      <c r="ADB130" s="33"/>
      <c r="ADC130" s="33"/>
      <c r="ADD130" s="33"/>
      <c r="ADE130" s="33"/>
      <c r="ADF130" s="33"/>
      <c r="ADG130" s="33"/>
      <c r="ADH130" s="33"/>
      <c r="ADI130" s="33"/>
      <c r="ADJ130" s="33"/>
      <c r="ADK130" s="33"/>
      <c r="ADL130" s="33"/>
      <c r="ADM130" s="33"/>
      <c r="ADN130" s="33"/>
      <c r="ADO130" s="33"/>
      <c r="ADP130" s="33"/>
      <c r="ADQ130" s="33"/>
      <c r="ADR130" s="33"/>
      <c r="ADS130" s="33"/>
      <c r="ADT130" s="33"/>
      <c r="ADU130" s="33"/>
      <c r="ADV130" s="33"/>
      <c r="ADW130" s="33"/>
      <c r="ADX130" s="33"/>
      <c r="ADY130" s="33"/>
      <c r="ADZ130" s="33"/>
      <c r="AEA130" s="33"/>
      <c r="AEB130" s="33"/>
      <c r="AEC130" s="33"/>
      <c r="AED130" s="33"/>
      <c r="AEE130" s="33"/>
      <c r="AEF130" s="33"/>
      <c r="AEG130" s="33"/>
      <c r="AEH130" s="33"/>
      <c r="AEI130" s="33"/>
      <c r="AEJ130" s="33"/>
      <c r="AEK130" s="33"/>
      <c r="AEL130" s="33"/>
      <c r="AEM130" s="33"/>
      <c r="AEN130" s="33"/>
      <c r="AEO130" s="33"/>
      <c r="AEP130" s="33"/>
      <c r="AEQ130" s="33"/>
      <c r="AER130" s="33"/>
      <c r="AES130" s="33"/>
      <c r="AET130" s="33"/>
      <c r="AEU130" s="33"/>
      <c r="AEV130" s="33"/>
      <c r="AEW130" s="33"/>
      <c r="AEX130" s="33"/>
      <c r="AEY130" s="33"/>
      <c r="AEZ130" s="33"/>
      <c r="AFA130" s="33"/>
      <c r="AFB130" s="33"/>
      <c r="AFC130" s="33"/>
      <c r="AFD130" s="33"/>
      <c r="AFE130" s="33"/>
      <c r="AFF130" s="33"/>
      <c r="AFG130" s="33"/>
      <c r="AFH130" s="33"/>
      <c r="AFI130" s="33"/>
      <c r="AFJ130" s="33"/>
      <c r="AFK130" s="33"/>
      <c r="AFL130" s="33"/>
      <c r="AFM130" s="33"/>
      <c r="AFN130" s="33"/>
      <c r="AFO130" s="33"/>
      <c r="AFP130" s="33"/>
      <c r="AFQ130" s="33"/>
      <c r="AFR130" s="33"/>
      <c r="AFS130" s="33"/>
      <c r="AFT130" s="33"/>
      <c r="AFU130" s="33"/>
      <c r="AFV130" s="33"/>
      <c r="AFW130" s="33"/>
      <c r="AFX130" s="33"/>
      <c r="AFY130" s="33"/>
      <c r="AFZ130" s="33"/>
      <c r="AGA130" s="33"/>
      <c r="AGB130" s="33"/>
      <c r="AGC130" s="33"/>
      <c r="AGD130" s="33"/>
      <c r="AGE130" s="33"/>
      <c r="AGF130" s="33"/>
      <c r="AGG130" s="33"/>
      <c r="AGH130" s="33"/>
      <c r="AGI130" s="33"/>
      <c r="AGJ130" s="33"/>
      <c r="AGK130" s="33"/>
      <c r="AGL130" s="33"/>
      <c r="AGM130" s="33"/>
      <c r="AGN130" s="33"/>
      <c r="AGO130" s="33"/>
      <c r="AGP130" s="33"/>
      <c r="AGQ130" s="33"/>
      <c r="AGR130" s="33"/>
      <c r="AGS130" s="33"/>
      <c r="AGT130" s="33"/>
      <c r="AGU130" s="33"/>
      <c r="AGV130" s="33"/>
      <c r="AGW130" s="33"/>
      <c r="AGX130" s="33"/>
      <c r="AGY130" s="33"/>
      <c r="AGZ130" s="33"/>
      <c r="AHA130" s="33"/>
      <c r="AHB130" s="33"/>
      <c r="AHC130" s="33"/>
      <c r="AHD130" s="33"/>
      <c r="AHE130" s="33"/>
      <c r="AHF130" s="33"/>
      <c r="AHG130" s="33"/>
      <c r="AHH130" s="33"/>
      <c r="AHI130" s="33"/>
      <c r="AHJ130" s="33"/>
      <c r="AHK130" s="33"/>
      <c r="AHL130" s="33"/>
      <c r="AHM130" s="33"/>
      <c r="AHN130" s="33"/>
      <c r="AHO130" s="33"/>
      <c r="AHP130" s="33"/>
      <c r="AHQ130" s="33"/>
      <c r="AHR130" s="33"/>
      <c r="AHS130" s="33"/>
      <c r="AHT130" s="33"/>
      <c r="AHU130" s="33"/>
      <c r="AHV130" s="33"/>
      <c r="AHW130" s="33"/>
      <c r="AHX130" s="33"/>
      <c r="AHY130" s="33"/>
      <c r="AHZ130" s="33"/>
      <c r="AIA130" s="33"/>
      <c r="AIB130" s="33"/>
      <c r="AIC130" s="33"/>
      <c r="AID130" s="33"/>
      <c r="AIE130" s="33"/>
      <c r="AIF130" s="33"/>
      <c r="AIG130" s="33"/>
      <c r="AIH130" s="33"/>
      <c r="AII130" s="33"/>
      <c r="AIJ130" s="33"/>
      <c r="AIK130" s="33"/>
      <c r="AIL130" s="33"/>
      <c r="AIM130" s="33"/>
      <c r="AIN130" s="33"/>
      <c r="AIO130" s="33"/>
      <c r="AIP130" s="33"/>
      <c r="AIQ130" s="33"/>
      <c r="AIR130" s="33"/>
      <c r="AIS130" s="33"/>
      <c r="AIT130" s="33"/>
      <c r="AIU130" s="33"/>
      <c r="AIV130" s="33"/>
      <c r="AIW130" s="33"/>
      <c r="AIX130" s="33"/>
      <c r="AIY130" s="33"/>
      <c r="AIZ130" s="33"/>
      <c r="AJA130" s="33"/>
      <c r="AJB130" s="33"/>
      <c r="AJC130" s="33"/>
      <c r="AJD130" s="33"/>
      <c r="AJE130" s="33"/>
      <c r="AJF130" s="33"/>
      <c r="AJG130" s="33"/>
      <c r="AJH130" s="33"/>
      <c r="AJI130" s="33"/>
      <c r="AJJ130" s="33"/>
      <c r="AJK130" s="33"/>
      <c r="AJL130" s="33"/>
      <c r="AJM130" s="33"/>
      <c r="AJN130" s="33"/>
      <c r="AJO130" s="33"/>
      <c r="AJP130" s="33"/>
      <c r="AJQ130" s="33"/>
      <c r="AJR130" s="33"/>
      <c r="AJS130" s="33"/>
      <c r="AJT130" s="33"/>
      <c r="AJU130" s="33"/>
      <c r="AJV130" s="33"/>
      <c r="AJW130" s="33"/>
      <c r="AJX130" s="33"/>
      <c r="AJY130" s="33"/>
      <c r="AJZ130" s="33"/>
      <c r="AKA130" s="33"/>
      <c r="AKB130" s="33"/>
      <c r="AKC130" s="33"/>
      <c r="AKD130" s="33"/>
      <c r="AKE130" s="33"/>
      <c r="AKF130" s="33"/>
      <c r="AKG130" s="33"/>
      <c r="AKH130" s="33"/>
      <c r="AKI130" s="33"/>
      <c r="AKJ130" s="33"/>
      <c r="AKK130" s="33"/>
      <c r="AKL130" s="33"/>
      <c r="AKM130" s="33"/>
      <c r="AKN130" s="33"/>
      <c r="AKO130" s="33"/>
      <c r="AKP130" s="33"/>
      <c r="AKQ130" s="33"/>
      <c r="AKR130" s="33"/>
      <c r="AKS130" s="33"/>
      <c r="AKT130" s="33"/>
      <c r="AKU130" s="33"/>
      <c r="AKV130" s="33"/>
      <c r="AKW130" s="33"/>
      <c r="AKX130" s="33"/>
      <c r="AKY130" s="33"/>
      <c r="AKZ130" s="33"/>
      <c r="ALA130" s="33"/>
      <c r="ALB130" s="33"/>
      <c r="ALC130" s="33"/>
      <c r="ALD130" s="33"/>
      <c r="ALE130" s="33"/>
      <c r="ALF130" s="33"/>
      <c r="ALG130" s="33"/>
      <c r="ALH130" s="33"/>
      <c r="ALI130" s="33"/>
      <c r="ALJ130" s="33"/>
      <c r="ALK130" s="33"/>
      <c r="ALL130" s="33"/>
      <c r="ALM130" s="33"/>
      <c r="ALN130" s="33"/>
      <c r="ALO130" s="33"/>
      <c r="ALP130" s="33"/>
      <c r="ALQ130" s="33"/>
      <c r="ALR130" s="33"/>
      <c r="ALS130" s="33"/>
      <c r="ALT130" s="33"/>
      <c r="ALU130" s="33"/>
      <c r="ALV130" s="33"/>
      <c r="ALW130" s="33"/>
      <c r="ALX130" s="33"/>
      <c r="ALY130" s="33"/>
      <c r="ALZ130" s="33"/>
      <c r="AMA130" s="33"/>
      <c r="AMB130" s="33"/>
      <c r="AMC130" s="33"/>
      <c r="AMD130" s="33"/>
      <c r="AME130" s="33"/>
      <c r="AMF130" s="33"/>
      <c r="AMG130" s="33"/>
      <c r="AMH130" s="33"/>
      <c r="AMI130" s="33"/>
      <c r="AMJ130" s="33"/>
      <c r="AMK130" s="33"/>
    </row>
    <row r="131" spans="1:1025" ht="15" customHeight="1">
      <c r="A131" s="58" t="s">
        <v>30</v>
      </c>
      <c r="B131" s="274" t="s">
        <v>132</v>
      </c>
      <c r="C131" s="274"/>
      <c r="D131" s="274"/>
      <c r="E131" s="274"/>
      <c r="F131" s="274"/>
      <c r="G131" s="61" t="s">
        <v>18</v>
      </c>
      <c r="H131" s="3"/>
    </row>
    <row r="132" spans="1:1025">
      <c r="A132" s="180" t="s">
        <v>8</v>
      </c>
      <c r="B132" s="365" t="s">
        <v>246</v>
      </c>
      <c r="C132" s="366"/>
      <c r="D132" s="366"/>
      <c r="E132" s="366"/>
      <c r="F132" s="366"/>
      <c r="G132" s="230">
        <v>0</v>
      </c>
      <c r="H132" s="3"/>
    </row>
    <row r="133" spans="1:1025" ht="16.5" customHeight="1">
      <c r="A133" s="378" t="s">
        <v>296</v>
      </c>
      <c r="B133" s="378"/>
      <c r="C133" s="378"/>
      <c r="D133" s="378"/>
      <c r="E133" s="378"/>
      <c r="F133" s="378"/>
      <c r="G133" s="62">
        <f>SUM(G132:G132)</f>
        <v>0</v>
      </c>
      <c r="H133" s="3"/>
    </row>
    <row r="134" spans="1:1025" ht="21.75" customHeight="1">
      <c r="A134" s="231"/>
      <c r="B134" s="232"/>
      <c r="C134" s="233"/>
      <c r="D134" s="217"/>
      <c r="E134" s="217"/>
      <c r="F134" s="217"/>
      <c r="G134" s="217"/>
      <c r="H134" s="3"/>
    </row>
    <row r="135" spans="1:1025" s="30" customFormat="1" ht="15.75" customHeight="1">
      <c r="A135" s="382" t="s">
        <v>140</v>
      </c>
      <c r="B135" s="382"/>
      <c r="C135" s="382"/>
      <c r="D135" s="382"/>
      <c r="E135" s="382"/>
      <c r="F135" s="382"/>
      <c r="G135" s="382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29"/>
      <c r="EZ135" s="29"/>
      <c r="FA135" s="29"/>
      <c r="FB135" s="29"/>
      <c r="FC135" s="29"/>
      <c r="FD135" s="29"/>
      <c r="FE135" s="29"/>
      <c r="FF135" s="29"/>
      <c r="FG135" s="29"/>
      <c r="FH135" s="29"/>
      <c r="FI135" s="29"/>
      <c r="FJ135" s="29"/>
      <c r="FK135" s="29"/>
      <c r="FL135" s="29"/>
      <c r="FM135" s="29"/>
      <c r="FN135" s="29"/>
      <c r="FO135" s="29"/>
      <c r="FP135" s="29"/>
      <c r="FQ135" s="29"/>
      <c r="FR135" s="29"/>
      <c r="FS135" s="29"/>
      <c r="FT135" s="29"/>
      <c r="FU135" s="29"/>
      <c r="FV135" s="29"/>
      <c r="FW135" s="29"/>
      <c r="FX135" s="29"/>
      <c r="FY135" s="29"/>
      <c r="FZ135" s="29"/>
      <c r="GA135" s="29"/>
      <c r="GB135" s="29"/>
      <c r="GC135" s="29"/>
      <c r="GD135" s="29"/>
      <c r="GE135" s="29"/>
      <c r="GF135" s="29"/>
      <c r="GG135" s="29"/>
      <c r="GH135" s="29"/>
      <c r="GI135" s="29"/>
      <c r="GJ135" s="29"/>
      <c r="GK135" s="29"/>
      <c r="GL135" s="29"/>
      <c r="GM135" s="29"/>
      <c r="GN135" s="29"/>
      <c r="GO135" s="29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29"/>
      <c r="HD135" s="29"/>
      <c r="HE135" s="29"/>
      <c r="HF135" s="29"/>
      <c r="HG135" s="29"/>
      <c r="HH135" s="29"/>
      <c r="HI135" s="29"/>
      <c r="HJ135" s="29"/>
      <c r="HK135" s="29"/>
      <c r="HL135" s="29"/>
      <c r="HM135" s="29"/>
      <c r="HN135" s="29"/>
      <c r="HO135" s="29"/>
      <c r="HP135" s="29"/>
      <c r="HQ135" s="29"/>
      <c r="HR135" s="29"/>
      <c r="HS135" s="29"/>
      <c r="HT135" s="29"/>
      <c r="HU135" s="29"/>
      <c r="HV135" s="29"/>
      <c r="HW135" s="29"/>
      <c r="HX135" s="29"/>
      <c r="HY135" s="29"/>
      <c r="HZ135" s="29"/>
      <c r="IA135" s="29"/>
      <c r="IB135" s="29"/>
      <c r="IC135" s="29"/>
      <c r="ID135" s="29"/>
      <c r="IE135" s="29"/>
      <c r="IF135" s="29"/>
      <c r="IG135" s="29"/>
      <c r="IH135" s="29"/>
      <c r="II135" s="29"/>
      <c r="IJ135" s="29"/>
      <c r="IK135" s="29"/>
      <c r="IL135" s="29"/>
      <c r="IM135" s="29"/>
      <c r="IN135" s="29"/>
      <c r="IO135" s="29"/>
      <c r="IP135" s="29"/>
      <c r="IQ135" s="29"/>
      <c r="IR135" s="29"/>
      <c r="IS135" s="29"/>
      <c r="IT135" s="29"/>
      <c r="IU135" s="29"/>
      <c r="IV135" s="29"/>
      <c r="IW135" s="29"/>
      <c r="IX135" s="29"/>
      <c r="IY135" s="29"/>
      <c r="IZ135" s="29"/>
      <c r="JA135" s="29"/>
      <c r="JB135" s="29"/>
      <c r="JC135" s="29"/>
      <c r="JD135" s="29"/>
      <c r="JE135" s="29"/>
      <c r="JF135" s="29"/>
      <c r="JG135" s="29"/>
      <c r="JH135" s="29"/>
      <c r="JI135" s="29"/>
      <c r="JJ135" s="29"/>
      <c r="JK135" s="29"/>
      <c r="JL135" s="29"/>
      <c r="JM135" s="29"/>
      <c r="JN135" s="29"/>
      <c r="JO135" s="29"/>
      <c r="JP135" s="29"/>
      <c r="JQ135" s="29"/>
      <c r="JR135" s="29"/>
      <c r="JS135" s="29"/>
      <c r="JT135" s="29"/>
      <c r="JU135" s="29"/>
      <c r="JV135" s="29"/>
      <c r="JW135" s="29"/>
      <c r="JX135" s="29"/>
      <c r="JY135" s="29"/>
      <c r="JZ135" s="29"/>
      <c r="KA135" s="29"/>
      <c r="KB135" s="29"/>
      <c r="KC135" s="29"/>
      <c r="KD135" s="29"/>
      <c r="KE135" s="29"/>
      <c r="KF135" s="29"/>
      <c r="KG135" s="29"/>
      <c r="KH135" s="29"/>
      <c r="KI135" s="29"/>
      <c r="KJ135" s="29"/>
      <c r="KK135" s="29"/>
      <c r="KL135" s="29"/>
      <c r="KM135" s="29"/>
      <c r="KN135" s="29"/>
      <c r="KO135" s="29"/>
      <c r="KP135" s="29"/>
      <c r="KQ135" s="29"/>
      <c r="KR135" s="29"/>
      <c r="KS135" s="29"/>
      <c r="KT135" s="29"/>
      <c r="KU135" s="29"/>
      <c r="KV135" s="29"/>
      <c r="KW135" s="29"/>
      <c r="KX135" s="29"/>
      <c r="KY135" s="29"/>
      <c r="KZ135" s="29"/>
      <c r="LA135" s="29"/>
      <c r="LB135" s="29"/>
      <c r="LC135" s="29"/>
      <c r="LD135" s="29"/>
      <c r="LE135" s="29"/>
      <c r="LF135" s="29"/>
      <c r="LG135" s="29"/>
      <c r="LH135" s="29"/>
      <c r="LI135" s="29"/>
      <c r="LJ135" s="29"/>
      <c r="LK135" s="29"/>
      <c r="LL135" s="29"/>
      <c r="LM135" s="29"/>
      <c r="LN135" s="29"/>
      <c r="LO135" s="29"/>
      <c r="LP135" s="29"/>
      <c r="LQ135" s="29"/>
      <c r="LR135" s="29"/>
      <c r="LS135" s="29"/>
      <c r="LT135" s="29"/>
      <c r="LU135" s="29"/>
      <c r="LV135" s="29"/>
      <c r="LW135" s="29"/>
      <c r="LX135" s="29"/>
      <c r="LY135" s="29"/>
      <c r="LZ135" s="29"/>
      <c r="MA135" s="29"/>
      <c r="MB135" s="29"/>
      <c r="MC135" s="29"/>
      <c r="MD135" s="29"/>
      <c r="ME135" s="29"/>
      <c r="MF135" s="29"/>
      <c r="MG135" s="29"/>
      <c r="MH135" s="29"/>
      <c r="MI135" s="29"/>
      <c r="MJ135" s="29"/>
      <c r="MK135" s="29"/>
      <c r="ML135" s="29"/>
      <c r="MM135" s="29"/>
      <c r="MN135" s="29"/>
      <c r="MO135" s="29"/>
      <c r="MP135" s="29"/>
      <c r="MQ135" s="29"/>
      <c r="MR135" s="29"/>
      <c r="MS135" s="29"/>
      <c r="MT135" s="29"/>
      <c r="MU135" s="29"/>
      <c r="MV135" s="29"/>
      <c r="MW135" s="29"/>
      <c r="MX135" s="29"/>
      <c r="MY135" s="29"/>
      <c r="MZ135" s="29"/>
      <c r="NA135" s="29"/>
      <c r="NB135" s="29"/>
      <c r="NC135" s="29"/>
      <c r="ND135" s="29"/>
      <c r="NE135" s="29"/>
      <c r="NF135" s="29"/>
      <c r="NG135" s="29"/>
      <c r="NH135" s="29"/>
      <c r="NI135" s="29"/>
      <c r="NJ135" s="29"/>
      <c r="NK135" s="29"/>
      <c r="NL135" s="29"/>
      <c r="NM135" s="29"/>
      <c r="NN135" s="29"/>
      <c r="NO135" s="29"/>
      <c r="NP135" s="29"/>
      <c r="NQ135" s="29"/>
      <c r="NR135" s="29"/>
      <c r="NS135" s="29"/>
      <c r="NT135" s="29"/>
      <c r="NU135" s="29"/>
      <c r="NV135" s="29"/>
      <c r="NW135" s="29"/>
      <c r="NX135" s="29"/>
      <c r="NY135" s="29"/>
      <c r="NZ135" s="29"/>
      <c r="OA135" s="29"/>
      <c r="OB135" s="29"/>
      <c r="OC135" s="29"/>
      <c r="OD135" s="29"/>
      <c r="OE135" s="29"/>
      <c r="OF135" s="29"/>
      <c r="OG135" s="29"/>
      <c r="OH135" s="29"/>
      <c r="OI135" s="29"/>
      <c r="OJ135" s="29"/>
      <c r="OK135" s="29"/>
      <c r="OL135" s="29"/>
      <c r="OM135" s="29"/>
      <c r="ON135" s="29"/>
      <c r="OO135" s="29"/>
      <c r="OP135" s="29"/>
      <c r="OQ135" s="29"/>
      <c r="OR135" s="29"/>
      <c r="OS135" s="29"/>
      <c r="OT135" s="29"/>
      <c r="OU135" s="29"/>
      <c r="OV135" s="29"/>
      <c r="OW135" s="29"/>
      <c r="OX135" s="29"/>
      <c r="OY135" s="29"/>
      <c r="OZ135" s="29"/>
      <c r="PA135" s="29"/>
      <c r="PB135" s="29"/>
      <c r="PC135" s="29"/>
      <c r="PD135" s="29"/>
      <c r="PE135" s="29"/>
      <c r="PF135" s="29"/>
      <c r="PG135" s="29"/>
      <c r="PH135" s="29"/>
      <c r="PI135" s="29"/>
      <c r="PJ135" s="29"/>
      <c r="PK135" s="29"/>
      <c r="PL135" s="29"/>
      <c r="PM135" s="29"/>
      <c r="PN135" s="29"/>
      <c r="PO135" s="29"/>
      <c r="PP135" s="29"/>
      <c r="PQ135" s="29"/>
      <c r="PR135" s="29"/>
      <c r="PS135" s="29"/>
      <c r="PT135" s="29"/>
      <c r="PU135" s="29"/>
      <c r="PV135" s="29"/>
      <c r="PW135" s="29"/>
      <c r="PX135" s="29"/>
      <c r="PY135" s="29"/>
      <c r="PZ135" s="29"/>
      <c r="QA135" s="29"/>
      <c r="QB135" s="29"/>
      <c r="QC135" s="29"/>
      <c r="QD135" s="29"/>
      <c r="QE135" s="29"/>
      <c r="QF135" s="29"/>
      <c r="QG135" s="29"/>
      <c r="QH135" s="29"/>
      <c r="QI135" s="29"/>
      <c r="QJ135" s="29"/>
      <c r="QK135" s="29"/>
      <c r="QL135" s="29"/>
      <c r="QM135" s="29"/>
      <c r="QN135" s="29"/>
      <c r="QO135" s="29"/>
      <c r="QP135" s="29"/>
      <c r="QQ135" s="29"/>
      <c r="QR135" s="29"/>
      <c r="QS135" s="29"/>
      <c r="QT135" s="29"/>
      <c r="QU135" s="29"/>
      <c r="QV135" s="29"/>
      <c r="QW135" s="29"/>
      <c r="QX135" s="29"/>
      <c r="QY135" s="29"/>
      <c r="QZ135" s="29"/>
      <c r="RA135" s="29"/>
      <c r="RB135" s="29"/>
      <c r="RC135" s="29"/>
      <c r="RD135" s="29"/>
      <c r="RE135" s="29"/>
      <c r="RF135" s="29"/>
      <c r="RG135" s="29"/>
      <c r="RH135" s="29"/>
      <c r="RI135" s="29"/>
      <c r="RJ135" s="29"/>
      <c r="RK135" s="29"/>
      <c r="RL135" s="29"/>
      <c r="RM135" s="29"/>
      <c r="RN135" s="29"/>
      <c r="RO135" s="29"/>
      <c r="RP135" s="29"/>
      <c r="RQ135" s="29"/>
      <c r="RR135" s="29"/>
      <c r="RS135" s="29"/>
      <c r="RT135" s="29"/>
      <c r="RU135" s="29"/>
      <c r="RV135" s="29"/>
      <c r="RW135" s="29"/>
      <c r="RX135" s="29"/>
      <c r="RY135" s="29"/>
      <c r="RZ135" s="29"/>
      <c r="SA135" s="29"/>
      <c r="SB135" s="29"/>
      <c r="SC135" s="29"/>
      <c r="SD135" s="29"/>
      <c r="SE135" s="29"/>
      <c r="SF135" s="29"/>
      <c r="SG135" s="29"/>
      <c r="SH135" s="29"/>
      <c r="SI135" s="29"/>
      <c r="SJ135" s="29"/>
      <c r="SK135" s="29"/>
      <c r="SL135" s="29"/>
      <c r="SM135" s="29"/>
      <c r="SN135" s="29"/>
      <c r="SO135" s="29"/>
      <c r="SP135" s="29"/>
      <c r="SQ135" s="29"/>
      <c r="SR135" s="29"/>
      <c r="SS135" s="29"/>
      <c r="ST135" s="29"/>
      <c r="SU135" s="29"/>
      <c r="SV135" s="29"/>
      <c r="SW135" s="29"/>
      <c r="SX135" s="29"/>
      <c r="SY135" s="29"/>
      <c r="SZ135" s="29"/>
      <c r="TA135" s="29"/>
      <c r="TB135" s="29"/>
      <c r="TC135" s="29"/>
      <c r="TD135" s="29"/>
      <c r="TE135" s="29"/>
      <c r="TF135" s="29"/>
      <c r="TG135" s="29"/>
      <c r="TH135" s="29"/>
      <c r="TI135" s="29"/>
      <c r="TJ135" s="29"/>
      <c r="TK135" s="29"/>
      <c r="TL135" s="29"/>
      <c r="TM135" s="29"/>
      <c r="TN135" s="29"/>
      <c r="TO135" s="29"/>
      <c r="TP135" s="29"/>
      <c r="TQ135" s="29"/>
      <c r="TR135" s="29"/>
      <c r="TS135" s="29"/>
      <c r="TT135" s="29"/>
      <c r="TU135" s="29"/>
      <c r="TV135" s="29"/>
      <c r="TW135" s="29"/>
      <c r="TX135" s="29"/>
      <c r="TY135" s="29"/>
      <c r="TZ135" s="29"/>
      <c r="UA135" s="29"/>
      <c r="UB135" s="29"/>
      <c r="UC135" s="29"/>
      <c r="UD135" s="29"/>
      <c r="UE135" s="29"/>
      <c r="UF135" s="29"/>
      <c r="UG135" s="29"/>
      <c r="UH135" s="29"/>
      <c r="UI135" s="29"/>
      <c r="UJ135" s="29"/>
      <c r="UK135" s="29"/>
      <c r="UL135" s="29"/>
      <c r="UM135" s="29"/>
      <c r="UN135" s="29"/>
      <c r="UO135" s="29"/>
      <c r="UP135" s="29"/>
      <c r="UQ135" s="29"/>
      <c r="UR135" s="29"/>
      <c r="US135" s="29"/>
      <c r="UT135" s="29"/>
      <c r="UU135" s="29"/>
      <c r="UV135" s="29"/>
      <c r="UW135" s="29"/>
      <c r="UX135" s="29"/>
      <c r="UY135" s="29"/>
      <c r="UZ135" s="29"/>
      <c r="VA135" s="29"/>
      <c r="VB135" s="29"/>
      <c r="VC135" s="29"/>
      <c r="VD135" s="29"/>
      <c r="VE135" s="29"/>
      <c r="VF135" s="29"/>
      <c r="VG135" s="29"/>
      <c r="VH135" s="29"/>
      <c r="VI135" s="29"/>
      <c r="VJ135" s="29"/>
      <c r="VK135" s="29"/>
      <c r="VL135" s="29"/>
      <c r="VM135" s="29"/>
      <c r="VN135" s="29"/>
      <c r="VO135" s="29"/>
      <c r="VP135" s="29"/>
      <c r="VQ135" s="29"/>
      <c r="VR135" s="29"/>
      <c r="VS135" s="29"/>
      <c r="VT135" s="29"/>
      <c r="VU135" s="29"/>
      <c r="VV135" s="29"/>
      <c r="VW135" s="29"/>
      <c r="VX135" s="29"/>
      <c r="VY135" s="29"/>
      <c r="VZ135" s="29"/>
      <c r="WA135" s="29"/>
      <c r="WB135" s="29"/>
      <c r="WC135" s="29"/>
      <c r="WD135" s="29"/>
      <c r="WE135" s="29"/>
      <c r="WF135" s="29"/>
      <c r="WG135" s="29"/>
      <c r="WH135" s="29"/>
      <c r="WI135" s="29"/>
      <c r="WJ135" s="29"/>
      <c r="WK135" s="29"/>
      <c r="WL135" s="29"/>
      <c r="WM135" s="29"/>
      <c r="WN135" s="29"/>
      <c r="WO135" s="29"/>
      <c r="WP135" s="29"/>
      <c r="WQ135" s="29"/>
      <c r="WR135" s="29"/>
      <c r="WS135" s="29"/>
      <c r="WT135" s="29"/>
      <c r="WU135" s="29"/>
      <c r="WV135" s="29"/>
      <c r="WW135" s="29"/>
      <c r="WX135" s="29"/>
      <c r="WY135" s="29"/>
      <c r="WZ135" s="29"/>
      <c r="XA135" s="29"/>
      <c r="XB135" s="29"/>
      <c r="XC135" s="29"/>
      <c r="XD135" s="29"/>
      <c r="XE135" s="29"/>
      <c r="XF135" s="29"/>
      <c r="XG135" s="29"/>
      <c r="XH135" s="29"/>
      <c r="XI135" s="29"/>
      <c r="XJ135" s="29"/>
      <c r="XK135" s="29"/>
      <c r="XL135" s="29"/>
      <c r="XM135" s="29"/>
      <c r="XN135" s="29"/>
      <c r="XO135" s="29"/>
      <c r="XP135" s="29"/>
      <c r="XQ135" s="29"/>
      <c r="XR135" s="29"/>
      <c r="XS135" s="29"/>
      <c r="XT135" s="29"/>
      <c r="XU135" s="29"/>
      <c r="XV135" s="29"/>
      <c r="XW135" s="29"/>
      <c r="XX135" s="29"/>
      <c r="XY135" s="29"/>
      <c r="XZ135" s="29"/>
      <c r="YA135" s="29"/>
      <c r="YB135" s="29"/>
      <c r="YC135" s="29"/>
      <c r="YD135" s="29"/>
      <c r="YE135" s="29"/>
      <c r="YF135" s="29"/>
      <c r="YG135" s="29"/>
      <c r="YH135" s="29"/>
      <c r="YI135" s="29"/>
      <c r="YJ135" s="29"/>
      <c r="YK135" s="29"/>
      <c r="YL135" s="29"/>
      <c r="YM135" s="29"/>
      <c r="YN135" s="29"/>
      <c r="YO135" s="29"/>
      <c r="YP135" s="29"/>
      <c r="YQ135" s="29"/>
      <c r="YR135" s="29"/>
      <c r="YS135" s="29"/>
      <c r="YT135" s="29"/>
      <c r="YU135" s="29"/>
      <c r="YV135" s="29"/>
      <c r="YW135" s="29"/>
      <c r="YX135" s="29"/>
      <c r="YY135" s="29"/>
      <c r="YZ135" s="29"/>
      <c r="ZA135" s="29"/>
      <c r="ZB135" s="29"/>
      <c r="ZC135" s="29"/>
      <c r="ZD135" s="29"/>
      <c r="ZE135" s="29"/>
      <c r="ZF135" s="29"/>
      <c r="ZG135" s="29"/>
      <c r="ZH135" s="29"/>
      <c r="ZI135" s="29"/>
      <c r="ZJ135" s="29"/>
      <c r="ZK135" s="29"/>
      <c r="ZL135" s="29"/>
      <c r="ZM135" s="29"/>
      <c r="ZN135" s="29"/>
      <c r="ZO135" s="29"/>
      <c r="ZP135" s="29"/>
      <c r="ZQ135" s="29"/>
      <c r="ZR135" s="29"/>
      <c r="ZS135" s="29"/>
      <c r="ZT135" s="29"/>
      <c r="ZU135" s="29"/>
      <c r="ZV135" s="29"/>
      <c r="ZW135" s="29"/>
      <c r="ZX135" s="29"/>
      <c r="ZY135" s="29"/>
      <c r="ZZ135" s="29"/>
      <c r="AAA135" s="29"/>
      <c r="AAB135" s="29"/>
      <c r="AAC135" s="29"/>
      <c r="AAD135" s="29"/>
      <c r="AAE135" s="29"/>
      <c r="AAF135" s="29"/>
      <c r="AAG135" s="29"/>
      <c r="AAH135" s="29"/>
      <c r="AAI135" s="29"/>
      <c r="AAJ135" s="29"/>
      <c r="AAK135" s="29"/>
      <c r="AAL135" s="29"/>
      <c r="AAM135" s="29"/>
      <c r="AAN135" s="29"/>
      <c r="AAO135" s="29"/>
      <c r="AAP135" s="29"/>
      <c r="AAQ135" s="29"/>
      <c r="AAR135" s="29"/>
      <c r="AAS135" s="29"/>
      <c r="AAT135" s="29"/>
      <c r="AAU135" s="29"/>
      <c r="AAV135" s="29"/>
      <c r="AAW135" s="29"/>
      <c r="AAX135" s="29"/>
      <c r="AAY135" s="29"/>
      <c r="AAZ135" s="29"/>
      <c r="ABA135" s="29"/>
      <c r="ABB135" s="29"/>
      <c r="ABC135" s="29"/>
      <c r="ABD135" s="29"/>
      <c r="ABE135" s="29"/>
      <c r="ABF135" s="29"/>
      <c r="ABG135" s="29"/>
      <c r="ABH135" s="29"/>
      <c r="ABI135" s="29"/>
      <c r="ABJ135" s="29"/>
      <c r="ABK135" s="29"/>
      <c r="ABL135" s="29"/>
      <c r="ABM135" s="29"/>
      <c r="ABN135" s="29"/>
      <c r="ABO135" s="29"/>
      <c r="ABP135" s="29"/>
      <c r="ABQ135" s="29"/>
      <c r="ABR135" s="29"/>
      <c r="ABS135" s="29"/>
      <c r="ABT135" s="29"/>
      <c r="ABU135" s="29"/>
      <c r="ABV135" s="29"/>
      <c r="ABW135" s="29"/>
      <c r="ABX135" s="29"/>
      <c r="ABY135" s="29"/>
      <c r="ABZ135" s="29"/>
      <c r="ACA135" s="29"/>
      <c r="ACB135" s="29"/>
      <c r="ACC135" s="29"/>
      <c r="ACD135" s="29"/>
      <c r="ACE135" s="29"/>
      <c r="ACF135" s="29"/>
      <c r="ACG135" s="29"/>
      <c r="ACH135" s="29"/>
      <c r="ACI135" s="29"/>
      <c r="ACJ135" s="29"/>
      <c r="ACK135" s="29"/>
      <c r="ACL135" s="29"/>
      <c r="ACM135" s="29"/>
      <c r="ACN135" s="29"/>
      <c r="ACO135" s="29"/>
      <c r="ACP135" s="29"/>
      <c r="ACQ135" s="29"/>
      <c r="ACR135" s="29"/>
      <c r="ACS135" s="29"/>
      <c r="ACT135" s="29"/>
      <c r="ACU135" s="29"/>
      <c r="ACV135" s="29"/>
      <c r="ACW135" s="29"/>
      <c r="ACX135" s="29"/>
      <c r="ACY135" s="29"/>
      <c r="ACZ135" s="29"/>
      <c r="ADA135" s="29"/>
      <c r="ADB135" s="29"/>
      <c r="ADC135" s="29"/>
      <c r="ADD135" s="29"/>
      <c r="ADE135" s="29"/>
      <c r="ADF135" s="29"/>
      <c r="ADG135" s="29"/>
      <c r="ADH135" s="29"/>
      <c r="ADI135" s="29"/>
      <c r="ADJ135" s="29"/>
      <c r="ADK135" s="29"/>
      <c r="ADL135" s="29"/>
      <c r="ADM135" s="29"/>
      <c r="ADN135" s="29"/>
      <c r="ADO135" s="29"/>
      <c r="ADP135" s="29"/>
      <c r="ADQ135" s="29"/>
      <c r="ADR135" s="29"/>
      <c r="ADS135" s="29"/>
      <c r="ADT135" s="29"/>
      <c r="ADU135" s="29"/>
      <c r="ADV135" s="29"/>
      <c r="ADW135" s="29"/>
      <c r="ADX135" s="29"/>
      <c r="ADY135" s="29"/>
      <c r="ADZ135" s="29"/>
      <c r="AEA135" s="29"/>
      <c r="AEB135" s="29"/>
      <c r="AEC135" s="29"/>
      <c r="AED135" s="29"/>
      <c r="AEE135" s="29"/>
      <c r="AEF135" s="29"/>
      <c r="AEG135" s="29"/>
      <c r="AEH135" s="29"/>
      <c r="AEI135" s="29"/>
      <c r="AEJ135" s="29"/>
      <c r="AEK135" s="29"/>
      <c r="AEL135" s="29"/>
      <c r="AEM135" s="29"/>
      <c r="AEN135" s="29"/>
      <c r="AEO135" s="29"/>
      <c r="AEP135" s="29"/>
      <c r="AEQ135" s="29"/>
      <c r="AER135" s="29"/>
      <c r="AES135" s="29"/>
      <c r="AET135" s="29"/>
      <c r="AEU135" s="29"/>
      <c r="AEV135" s="29"/>
      <c r="AEW135" s="29"/>
      <c r="AEX135" s="29"/>
      <c r="AEY135" s="29"/>
      <c r="AEZ135" s="29"/>
      <c r="AFA135" s="29"/>
      <c r="AFB135" s="29"/>
      <c r="AFC135" s="29"/>
      <c r="AFD135" s="29"/>
      <c r="AFE135" s="29"/>
      <c r="AFF135" s="29"/>
      <c r="AFG135" s="29"/>
      <c r="AFH135" s="29"/>
      <c r="AFI135" s="29"/>
      <c r="AFJ135" s="29"/>
      <c r="AFK135" s="29"/>
      <c r="AFL135" s="29"/>
      <c r="AFM135" s="29"/>
      <c r="AFN135" s="29"/>
      <c r="AFO135" s="29"/>
      <c r="AFP135" s="29"/>
      <c r="AFQ135" s="29"/>
      <c r="AFR135" s="29"/>
      <c r="AFS135" s="29"/>
      <c r="AFT135" s="29"/>
      <c r="AFU135" s="29"/>
      <c r="AFV135" s="29"/>
      <c r="AFW135" s="29"/>
      <c r="AFX135" s="29"/>
      <c r="AFY135" s="29"/>
      <c r="AFZ135" s="29"/>
      <c r="AGA135" s="29"/>
      <c r="AGB135" s="29"/>
      <c r="AGC135" s="29"/>
      <c r="AGD135" s="29"/>
      <c r="AGE135" s="29"/>
      <c r="AGF135" s="29"/>
      <c r="AGG135" s="29"/>
      <c r="AGH135" s="29"/>
      <c r="AGI135" s="29"/>
      <c r="AGJ135" s="29"/>
      <c r="AGK135" s="29"/>
      <c r="AGL135" s="29"/>
      <c r="AGM135" s="29"/>
      <c r="AGN135" s="29"/>
      <c r="AGO135" s="29"/>
      <c r="AGP135" s="29"/>
      <c r="AGQ135" s="29"/>
      <c r="AGR135" s="29"/>
      <c r="AGS135" s="29"/>
      <c r="AGT135" s="29"/>
      <c r="AGU135" s="29"/>
      <c r="AGV135" s="29"/>
      <c r="AGW135" s="29"/>
      <c r="AGX135" s="29"/>
      <c r="AGY135" s="29"/>
      <c r="AGZ135" s="29"/>
      <c r="AHA135" s="29"/>
      <c r="AHB135" s="29"/>
      <c r="AHC135" s="29"/>
      <c r="AHD135" s="29"/>
      <c r="AHE135" s="29"/>
      <c r="AHF135" s="29"/>
      <c r="AHG135" s="29"/>
      <c r="AHH135" s="29"/>
      <c r="AHI135" s="29"/>
      <c r="AHJ135" s="29"/>
      <c r="AHK135" s="29"/>
      <c r="AHL135" s="29"/>
      <c r="AHM135" s="29"/>
      <c r="AHN135" s="29"/>
      <c r="AHO135" s="29"/>
      <c r="AHP135" s="29"/>
      <c r="AHQ135" s="29"/>
      <c r="AHR135" s="29"/>
      <c r="AHS135" s="29"/>
      <c r="AHT135" s="29"/>
      <c r="AHU135" s="29"/>
      <c r="AHV135" s="29"/>
      <c r="AHW135" s="29"/>
      <c r="AHX135" s="29"/>
      <c r="AHY135" s="29"/>
      <c r="AHZ135" s="29"/>
      <c r="AIA135" s="29"/>
      <c r="AIB135" s="29"/>
      <c r="AIC135" s="29"/>
      <c r="AID135" s="29"/>
      <c r="AIE135" s="29"/>
      <c r="AIF135" s="29"/>
      <c r="AIG135" s="29"/>
      <c r="AIH135" s="29"/>
      <c r="AII135" s="29"/>
      <c r="AIJ135" s="29"/>
      <c r="AIK135" s="29"/>
      <c r="AIL135" s="29"/>
      <c r="AIM135" s="29"/>
      <c r="AIN135" s="29"/>
      <c r="AIO135" s="29"/>
      <c r="AIP135" s="29"/>
      <c r="AIQ135" s="29"/>
      <c r="AIR135" s="29"/>
      <c r="AIS135" s="29"/>
      <c r="AIT135" s="29"/>
      <c r="AIU135" s="29"/>
      <c r="AIV135" s="29"/>
      <c r="AIW135" s="29"/>
      <c r="AIX135" s="29"/>
      <c r="AIY135" s="29"/>
      <c r="AIZ135" s="29"/>
      <c r="AJA135" s="29"/>
      <c r="AJB135" s="29"/>
      <c r="AJC135" s="29"/>
      <c r="AJD135" s="29"/>
      <c r="AJE135" s="29"/>
      <c r="AJF135" s="29"/>
      <c r="AJG135" s="29"/>
      <c r="AJH135" s="29"/>
      <c r="AJI135" s="29"/>
      <c r="AJJ135" s="29"/>
      <c r="AJK135" s="29"/>
      <c r="AJL135" s="29"/>
      <c r="AJM135" s="29"/>
      <c r="AJN135" s="29"/>
      <c r="AJO135" s="29"/>
      <c r="AJP135" s="29"/>
      <c r="AJQ135" s="29"/>
      <c r="AJR135" s="29"/>
      <c r="AJS135" s="29"/>
      <c r="AJT135" s="29"/>
      <c r="AJU135" s="29"/>
      <c r="AJV135" s="29"/>
      <c r="AJW135" s="29"/>
      <c r="AJX135" s="29"/>
      <c r="AJY135" s="29"/>
      <c r="AJZ135" s="29"/>
      <c r="AKA135" s="29"/>
      <c r="AKB135" s="29"/>
      <c r="AKC135" s="29"/>
      <c r="AKD135" s="29"/>
      <c r="AKE135" s="29"/>
      <c r="AKF135" s="29"/>
      <c r="AKG135" s="29"/>
      <c r="AKH135" s="29"/>
      <c r="AKI135" s="29"/>
      <c r="AKJ135" s="29"/>
      <c r="AKK135" s="29"/>
      <c r="AKL135" s="29"/>
      <c r="AKM135" s="29"/>
      <c r="AKN135" s="29"/>
      <c r="AKO135" s="29"/>
      <c r="AKP135" s="29"/>
      <c r="AKQ135" s="29"/>
      <c r="AKR135" s="29"/>
      <c r="AKS135" s="29"/>
      <c r="AKT135" s="29"/>
      <c r="AKU135" s="29"/>
      <c r="AKV135" s="29"/>
      <c r="AKW135" s="29"/>
      <c r="AKX135" s="29"/>
      <c r="AKY135" s="29"/>
      <c r="AKZ135" s="29"/>
      <c r="ALA135" s="29"/>
      <c r="ALB135" s="29"/>
      <c r="ALC135" s="29"/>
      <c r="ALD135" s="29"/>
      <c r="ALE135" s="29"/>
      <c r="ALF135" s="29"/>
      <c r="ALG135" s="29"/>
      <c r="ALH135" s="29"/>
      <c r="ALI135" s="29"/>
      <c r="ALJ135" s="29"/>
      <c r="ALK135" s="29"/>
      <c r="ALL135" s="29"/>
      <c r="ALM135" s="29"/>
      <c r="ALN135" s="29"/>
      <c r="ALO135" s="29"/>
      <c r="ALP135" s="29"/>
      <c r="ALQ135" s="29"/>
      <c r="ALR135" s="29"/>
      <c r="ALS135" s="29"/>
      <c r="ALT135" s="29"/>
      <c r="ALU135" s="29"/>
      <c r="ALV135" s="29"/>
      <c r="ALW135" s="29"/>
      <c r="ALX135" s="29"/>
      <c r="ALY135" s="29"/>
      <c r="ALZ135" s="29"/>
      <c r="AMA135" s="29"/>
      <c r="AMB135" s="29"/>
      <c r="AMC135" s="29"/>
      <c r="AMD135" s="29"/>
      <c r="AME135" s="29"/>
      <c r="AMF135" s="29"/>
      <c r="AMG135" s="29"/>
      <c r="AMH135" s="29"/>
      <c r="AMI135" s="29"/>
      <c r="AMJ135" s="29"/>
      <c r="AMK135" s="29"/>
    </row>
    <row r="136" spans="1:1025" s="30" customFormat="1">
      <c r="A136" s="43" t="s">
        <v>141</v>
      </c>
      <c r="B136" s="380" t="s">
        <v>117</v>
      </c>
      <c r="C136" s="380"/>
      <c r="D136" s="380"/>
      <c r="E136" s="380"/>
      <c r="F136" s="380"/>
      <c r="G136" s="164" t="s">
        <v>18</v>
      </c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29"/>
      <c r="EJ136" s="29"/>
      <c r="EK136" s="29"/>
      <c r="EL136" s="29"/>
      <c r="EM136" s="29"/>
      <c r="EN136" s="29"/>
      <c r="EO136" s="29"/>
      <c r="EP136" s="29"/>
      <c r="EQ136" s="29"/>
      <c r="ER136" s="29"/>
      <c r="ES136" s="29"/>
      <c r="ET136" s="29"/>
      <c r="EU136" s="29"/>
      <c r="EV136" s="29"/>
      <c r="EW136" s="29"/>
      <c r="EX136" s="29"/>
      <c r="EY136" s="29"/>
      <c r="EZ136" s="29"/>
      <c r="FA136" s="29"/>
      <c r="FB136" s="29"/>
      <c r="FC136" s="29"/>
      <c r="FD136" s="29"/>
      <c r="FE136" s="29"/>
      <c r="FF136" s="29"/>
      <c r="FG136" s="29"/>
      <c r="FH136" s="29"/>
      <c r="FI136" s="29"/>
      <c r="FJ136" s="29"/>
      <c r="FK136" s="29"/>
      <c r="FL136" s="29"/>
      <c r="FM136" s="29"/>
      <c r="FN136" s="29"/>
      <c r="FO136" s="29"/>
      <c r="FP136" s="29"/>
      <c r="FQ136" s="29"/>
      <c r="FR136" s="29"/>
      <c r="FS136" s="29"/>
      <c r="FT136" s="29"/>
      <c r="FU136" s="29"/>
      <c r="FV136" s="29"/>
      <c r="FW136" s="29"/>
      <c r="FX136" s="29"/>
      <c r="FY136" s="29"/>
      <c r="FZ136" s="29"/>
      <c r="GA136" s="29"/>
      <c r="GB136" s="29"/>
      <c r="GC136" s="29"/>
      <c r="GD136" s="29"/>
      <c r="GE136" s="29"/>
      <c r="GF136" s="29"/>
      <c r="GG136" s="29"/>
      <c r="GH136" s="29"/>
      <c r="GI136" s="29"/>
      <c r="GJ136" s="29"/>
      <c r="GK136" s="29"/>
      <c r="GL136" s="29"/>
      <c r="GM136" s="29"/>
      <c r="GN136" s="29"/>
      <c r="GO136" s="29"/>
      <c r="GP136" s="29"/>
      <c r="GQ136" s="29"/>
      <c r="GR136" s="29"/>
      <c r="GS136" s="29"/>
      <c r="GT136" s="29"/>
      <c r="GU136" s="29"/>
      <c r="GV136" s="29"/>
      <c r="GW136" s="29"/>
      <c r="GX136" s="29"/>
      <c r="GY136" s="29"/>
      <c r="GZ136" s="29"/>
      <c r="HA136" s="29"/>
      <c r="HB136" s="29"/>
      <c r="HC136" s="29"/>
      <c r="HD136" s="29"/>
      <c r="HE136" s="29"/>
      <c r="HF136" s="29"/>
      <c r="HG136" s="29"/>
      <c r="HH136" s="29"/>
      <c r="HI136" s="29"/>
      <c r="HJ136" s="29"/>
      <c r="HK136" s="29"/>
      <c r="HL136" s="29"/>
      <c r="HM136" s="29"/>
      <c r="HN136" s="29"/>
      <c r="HO136" s="29"/>
      <c r="HP136" s="29"/>
      <c r="HQ136" s="29"/>
      <c r="HR136" s="29"/>
      <c r="HS136" s="29"/>
      <c r="HT136" s="29"/>
      <c r="HU136" s="29"/>
      <c r="HV136" s="29"/>
      <c r="HW136" s="29"/>
      <c r="HX136" s="29"/>
      <c r="HY136" s="29"/>
      <c r="HZ136" s="29"/>
      <c r="IA136" s="29"/>
      <c r="IB136" s="29"/>
      <c r="IC136" s="29"/>
      <c r="ID136" s="29"/>
      <c r="IE136" s="29"/>
      <c r="IF136" s="29"/>
      <c r="IG136" s="29"/>
      <c r="IH136" s="29"/>
      <c r="II136" s="29"/>
      <c r="IJ136" s="29"/>
      <c r="IK136" s="29"/>
      <c r="IL136" s="29"/>
      <c r="IM136" s="29"/>
      <c r="IN136" s="29"/>
      <c r="IO136" s="29"/>
      <c r="IP136" s="29"/>
      <c r="IQ136" s="29"/>
      <c r="IR136" s="29"/>
      <c r="IS136" s="29"/>
      <c r="IT136" s="29"/>
      <c r="IU136" s="29"/>
      <c r="IV136" s="29"/>
      <c r="IW136" s="29"/>
      <c r="IX136" s="29"/>
      <c r="IY136" s="29"/>
      <c r="IZ136" s="29"/>
      <c r="JA136" s="29"/>
      <c r="JB136" s="29"/>
      <c r="JC136" s="29"/>
      <c r="JD136" s="29"/>
      <c r="JE136" s="29"/>
      <c r="JF136" s="29"/>
      <c r="JG136" s="29"/>
      <c r="JH136" s="29"/>
      <c r="JI136" s="29"/>
      <c r="JJ136" s="29"/>
      <c r="JK136" s="29"/>
      <c r="JL136" s="29"/>
      <c r="JM136" s="29"/>
      <c r="JN136" s="29"/>
      <c r="JO136" s="29"/>
      <c r="JP136" s="29"/>
      <c r="JQ136" s="29"/>
      <c r="JR136" s="29"/>
      <c r="JS136" s="29"/>
      <c r="JT136" s="29"/>
      <c r="JU136" s="29"/>
      <c r="JV136" s="29"/>
      <c r="JW136" s="29"/>
      <c r="JX136" s="29"/>
      <c r="JY136" s="29"/>
      <c r="JZ136" s="29"/>
      <c r="KA136" s="29"/>
      <c r="KB136" s="29"/>
      <c r="KC136" s="29"/>
      <c r="KD136" s="29"/>
      <c r="KE136" s="29"/>
      <c r="KF136" s="29"/>
      <c r="KG136" s="29"/>
      <c r="KH136" s="29"/>
      <c r="KI136" s="29"/>
      <c r="KJ136" s="29"/>
      <c r="KK136" s="29"/>
      <c r="KL136" s="29"/>
      <c r="KM136" s="29"/>
      <c r="KN136" s="29"/>
      <c r="KO136" s="29"/>
      <c r="KP136" s="29"/>
      <c r="KQ136" s="29"/>
      <c r="KR136" s="29"/>
      <c r="KS136" s="29"/>
      <c r="KT136" s="29"/>
      <c r="KU136" s="29"/>
      <c r="KV136" s="29"/>
      <c r="KW136" s="29"/>
      <c r="KX136" s="29"/>
      <c r="KY136" s="29"/>
      <c r="KZ136" s="29"/>
      <c r="LA136" s="29"/>
      <c r="LB136" s="29"/>
      <c r="LC136" s="29"/>
      <c r="LD136" s="29"/>
      <c r="LE136" s="29"/>
      <c r="LF136" s="29"/>
      <c r="LG136" s="29"/>
      <c r="LH136" s="29"/>
      <c r="LI136" s="29"/>
      <c r="LJ136" s="29"/>
      <c r="LK136" s="29"/>
      <c r="LL136" s="29"/>
      <c r="LM136" s="29"/>
      <c r="LN136" s="29"/>
      <c r="LO136" s="29"/>
      <c r="LP136" s="29"/>
      <c r="LQ136" s="29"/>
      <c r="LR136" s="29"/>
      <c r="LS136" s="29"/>
      <c r="LT136" s="29"/>
      <c r="LU136" s="29"/>
      <c r="LV136" s="29"/>
      <c r="LW136" s="29"/>
      <c r="LX136" s="29"/>
      <c r="LY136" s="29"/>
      <c r="LZ136" s="29"/>
      <c r="MA136" s="29"/>
      <c r="MB136" s="29"/>
      <c r="MC136" s="29"/>
      <c r="MD136" s="29"/>
      <c r="ME136" s="29"/>
      <c r="MF136" s="29"/>
      <c r="MG136" s="29"/>
      <c r="MH136" s="29"/>
      <c r="MI136" s="29"/>
      <c r="MJ136" s="29"/>
      <c r="MK136" s="29"/>
      <c r="ML136" s="29"/>
      <c r="MM136" s="29"/>
      <c r="MN136" s="29"/>
      <c r="MO136" s="29"/>
      <c r="MP136" s="29"/>
      <c r="MQ136" s="29"/>
      <c r="MR136" s="29"/>
      <c r="MS136" s="29"/>
      <c r="MT136" s="29"/>
      <c r="MU136" s="29"/>
      <c r="MV136" s="29"/>
      <c r="MW136" s="29"/>
      <c r="MX136" s="29"/>
      <c r="MY136" s="29"/>
      <c r="MZ136" s="29"/>
      <c r="NA136" s="29"/>
      <c r="NB136" s="29"/>
      <c r="NC136" s="29"/>
      <c r="ND136" s="29"/>
      <c r="NE136" s="29"/>
      <c r="NF136" s="29"/>
      <c r="NG136" s="29"/>
      <c r="NH136" s="29"/>
      <c r="NI136" s="29"/>
      <c r="NJ136" s="29"/>
      <c r="NK136" s="29"/>
      <c r="NL136" s="29"/>
      <c r="NM136" s="29"/>
      <c r="NN136" s="29"/>
      <c r="NO136" s="29"/>
      <c r="NP136" s="29"/>
      <c r="NQ136" s="29"/>
      <c r="NR136" s="29"/>
      <c r="NS136" s="29"/>
      <c r="NT136" s="29"/>
      <c r="NU136" s="29"/>
      <c r="NV136" s="29"/>
      <c r="NW136" s="29"/>
      <c r="NX136" s="29"/>
      <c r="NY136" s="29"/>
      <c r="NZ136" s="29"/>
      <c r="OA136" s="29"/>
      <c r="OB136" s="29"/>
      <c r="OC136" s="29"/>
      <c r="OD136" s="29"/>
      <c r="OE136" s="29"/>
      <c r="OF136" s="29"/>
      <c r="OG136" s="29"/>
      <c r="OH136" s="29"/>
      <c r="OI136" s="29"/>
      <c r="OJ136" s="29"/>
      <c r="OK136" s="29"/>
      <c r="OL136" s="29"/>
      <c r="OM136" s="29"/>
      <c r="ON136" s="29"/>
      <c r="OO136" s="29"/>
      <c r="OP136" s="29"/>
      <c r="OQ136" s="29"/>
      <c r="OR136" s="29"/>
      <c r="OS136" s="29"/>
      <c r="OT136" s="29"/>
      <c r="OU136" s="29"/>
      <c r="OV136" s="29"/>
      <c r="OW136" s="29"/>
      <c r="OX136" s="29"/>
      <c r="OY136" s="29"/>
      <c r="OZ136" s="29"/>
      <c r="PA136" s="29"/>
      <c r="PB136" s="29"/>
      <c r="PC136" s="29"/>
      <c r="PD136" s="29"/>
      <c r="PE136" s="29"/>
      <c r="PF136" s="29"/>
      <c r="PG136" s="29"/>
      <c r="PH136" s="29"/>
      <c r="PI136" s="29"/>
      <c r="PJ136" s="29"/>
      <c r="PK136" s="29"/>
      <c r="PL136" s="29"/>
      <c r="PM136" s="29"/>
      <c r="PN136" s="29"/>
      <c r="PO136" s="29"/>
      <c r="PP136" s="29"/>
      <c r="PQ136" s="29"/>
      <c r="PR136" s="29"/>
      <c r="PS136" s="29"/>
      <c r="PT136" s="29"/>
      <c r="PU136" s="29"/>
      <c r="PV136" s="29"/>
      <c r="PW136" s="29"/>
      <c r="PX136" s="29"/>
      <c r="PY136" s="29"/>
      <c r="PZ136" s="29"/>
      <c r="QA136" s="29"/>
      <c r="QB136" s="29"/>
      <c r="QC136" s="29"/>
      <c r="QD136" s="29"/>
      <c r="QE136" s="29"/>
      <c r="QF136" s="29"/>
      <c r="QG136" s="29"/>
      <c r="QH136" s="29"/>
      <c r="QI136" s="29"/>
      <c r="QJ136" s="29"/>
      <c r="QK136" s="29"/>
      <c r="QL136" s="29"/>
      <c r="QM136" s="29"/>
      <c r="QN136" s="29"/>
      <c r="QO136" s="29"/>
      <c r="QP136" s="29"/>
      <c r="QQ136" s="29"/>
      <c r="QR136" s="29"/>
      <c r="QS136" s="29"/>
      <c r="QT136" s="29"/>
      <c r="QU136" s="29"/>
      <c r="QV136" s="29"/>
      <c r="QW136" s="29"/>
      <c r="QX136" s="29"/>
      <c r="QY136" s="29"/>
      <c r="QZ136" s="29"/>
      <c r="RA136" s="29"/>
      <c r="RB136" s="29"/>
      <c r="RC136" s="29"/>
      <c r="RD136" s="29"/>
      <c r="RE136" s="29"/>
      <c r="RF136" s="29"/>
      <c r="RG136" s="29"/>
      <c r="RH136" s="29"/>
      <c r="RI136" s="29"/>
      <c r="RJ136" s="29"/>
      <c r="RK136" s="29"/>
      <c r="RL136" s="29"/>
      <c r="RM136" s="29"/>
      <c r="RN136" s="29"/>
      <c r="RO136" s="29"/>
      <c r="RP136" s="29"/>
      <c r="RQ136" s="29"/>
      <c r="RR136" s="29"/>
      <c r="RS136" s="29"/>
      <c r="RT136" s="29"/>
      <c r="RU136" s="29"/>
      <c r="RV136" s="29"/>
      <c r="RW136" s="29"/>
      <c r="RX136" s="29"/>
      <c r="RY136" s="29"/>
      <c r="RZ136" s="29"/>
      <c r="SA136" s="29"/>
      <c r="SB136" s="29"/>
      <c r="SC136" s="29"/>
      <c r="SD136" s="29"/>
      <c r="SE136" s="29"/>
      <c r="SF136" s="29"/>
      <c r="SG136" s="29"/>
      <c r="SH136" s="29"/>
      <c r="SI136" s="29"/>
      <c r="SJ136" s="29"/>
      <c r="SK136" s="29"/>
      <c r="SL136" s="29"/>
      <c r="SM136" s="29"/>
      <c r="SN136" s="29"/>
      <c r="SO136" s="29"/>
      <c r="SP136" s="29"/>
      <c r="SQ136" s="29"/>
      <c r="SR136" s="29"/>
      <c r="SS136" s="29"/>
      <c r="ST136" s="29"/>
      <c r="SU136" s="29"/>
      <c r="SV136" s="29"/>
      <c r="SW136" s="29"/>
      <c r="SX136" s="29"/>
      <c r="SY136" s="29"/>
      <c r="SZ136" s="29"/>
      <c r="TA136" s="29"/>
      <c r="TB136" s="29"/>
      <c r="TC136" s="29"/>
      <c r="TD136" s="29"/>
      <c r="TE136" s="29"/>
      <c r="TF136" s="29"/>
      <c r="TG136" s="29"/>
      <c r="TH136" s="29"/>
      <c r="TI136" s="29"/>
      <c r="TJ136" s="29"/>
      <c r="TK136" s="29"/>
      <c r="TL136" s="29"/>
      <c r="TM136" s="29"/>
      <c r="TN136" s="29"/>
      <c r="TO136" s="29"/>
      <c r="TP136" s="29"/>
      <c r="TQ136" s="29"/>
      <c r="TR136" s="29"/>
      <c r="TS136" s="29"/>
      <c r="TT136" s="29"/>
      <c r="TU136" s="29"/>
      <c r="TV136" s="29"/>
      <c r="TW136" s="29"/>
      <c r="TX136" s="29"/>
      <c r="TY136" s="29"/>
      <c r="TZ136" s="29"/>
      <c r="UA136" s="29"/>
      <c r="UB136" s="29"/>
      <c r="UC136" s="29"/>
      <c r="UD136" s="29"/>
      <c r="UE136" s="29"/>
      <c r="UF136" s="29"/>
      <c r="UG136" s="29"/>
      <c r="UH136" s="29"/>
      <c r="UI136" s="29"/>
      <c r="UJ136" s="29"/>
      <c r="UK136" s="29"/>
      <c r="UL136" s="29"/>
      <c r="UM136" s="29"/>
      <c r="UN136" s="29"/>
      <c r="UO136" s="29"/>
      <c r="UP136" s="29"/>
      <c r="UQ136" s="29"/>
      <c r="UR136" s="29"/>
      <c r="US136" s="29"/>
      <c r="UT136" s="29"/>
      <c r="UU136" s="29"/>
      <c r="UV136" s="29"/>
      <c r="UW136" s="29"/>
      <c r="UX136" s="29"/>
      <c r="UY136" s="29"/>
      <c r="UZ136" s="29"/>
      <c r="VA136" s="29"/>
      <c r="VB136" s="29"/>
      <c r="VC136" s="29"/>
      <c r="VD136" s="29"/>
      <c r="VE136" s="29"/>
      <c r="VF136" s="29"/>
      <c r="VG136" s="29"/>
      <c r="VH136" s="29"/>
      <c r="VI136" s="29"/>
      <c r="VJ136" s="29"/>
      <c r="VK136" s="29"/>
      <c r="VL136" s="29"/>
      <c r="VM136" s="29"/>
      <c r="VN136" s="29"/>
      <c r="VO136" s="29"/>
      <c r="VP136" s="29"/>
      <c r="VQ136" s="29"/>
      <c r="VR136" s="29"/>
      <c r="VS136" s="29"/>
      <c r="VT136" s="29"/>
      <c r="VU136" s="29"/>
      <c r="VV136" s="29"/>
      <c r="VW136" s="29"/>
      <c r="VX136" s="29"/>
      <c r="VY136" s="29"/>
      <c r="VZ136" s="29"/>
      <c r="WA136" s="29"/>
      <c r="WB136" s="29"/>
      <c r="WC136" s="29"/>
      <c r="WD136" s="29"/>
      <c r="WE136" s="29"/>
      <c r="WF136" s="29"/>
      <c r="WG136" s="29"/>
      <c r="WH136" s="29"/>
      <c r="WI136" s="29"/>
      <c r="WJ136" s="29"/>
      <c r="WK136" s="29"/>
      <c r="WL136" s="29"/>
      <c r="WM136" s="29"/>
      <c r="WN136" s="29"/>
      <c r="WO136" s="29"/>
      <c r="WP136" s="29"/>
      <c r="WQ136" s="29"/>
      <c r="WR136" s="29"/>
      <c r="WS136" s="29"/>
      <c r="WT136" s="29"/>
      <c r="WU136" s="29"/>
      <c r="WV136" s="29"/>
      <c r="WW136" s="29"/>
      <c r="WX136" s="29"/>
      <c r="WY136" s="29"/>
      <c r="WZ136" s="29"/>
      <c r="XA136" s="29"/>
      <c r="XB136" s="29"/>
      <c r="XC136" s="29"/>
      <c r="XD136" s="29"/>
      <c r="XE136" s="29"/>
      <c r="XF136" s="29"/>
      <c r="XG136" s="29"/>
      <c r="XH136" s="29"/>
      <c r="XI136" s="29"/>
      <c r="XJ136" s="29"/>
      <c r="XK136" s="29"/>
      <c r="XL136" s="29"/>
      <c r="XM136" s="29"/>
      <c r="XN136" s="29"/>
      <c r="XO136" s="29"/>
      <c r="XP136" s="29"/>
      <c r="XQ136" s="29"/>
      <c r="XR136" s="29"/>
      <c r="XS136" s="29"/>
      <c r="XT136" s="29"/>
      <c r="XU136" s="29"/>
      <c r="XV136" s="29"/>
      <c r="XW136" s="29"/>
      <c r="XX136" s="29"/>
      <c r="XY136" s="29"/>
      <c r="XZ136" s="29"/>
      <c r="YA136" s="29"/>
      <c r="YB136" s="29"/>
      <c r="YC136" s="29"/>
      <c r="YD136" s="29"/>
      <c r="YE136" s="29"/>
      <c r="YF136" s="29"/>
      <c r="YG136" s="29"/>
      <c r="YH136" s="29"/>
      <c r="YI136" s="29"/>
      <c r="YJ136" s="29"/>
      <c r="YK136" s="29"/>
      <c r="YL136" s="29"/>
      <c r="YM136" s="29"/>
      <c r="YN136" s="29"/>
      <c r="YO136" s="29"/>
      <c r="YP136" s="29"/>
      <c r="YQ136" s="29"/>
      <c r="YR136" s="29"/>
      <c r="YS136" s="29"/>
      <c r="YT136" s="29"/>
      <c r="YU136" s="29"/>
      <c r="YV136" s="29"/>
      <c r="YW136" s="29"/>
      <c r="YX136" s="29"/>
      <c r="YY136" s="29"/>
      <c r="YZ136" s="29"/>
      <c r="ZA136" s="29"/>
      <c r="ZB136" s="29"/>
      <c r="ZC136" s="29"/>
      <c r="ZD136" s="29"/>
      <c r="ZE136" s="29"/>
      <c r="ZF136" s="29"/>
      <c r="ZG136" s="29"/>
      <c r="ZH136" s="29"/>
      <c r="ZI136" s="29"/>
      <c r="ZJ136" s="29"/>
      <c r="ZK136" s="29"/>
      <c r="ZL136" s="29"/>
      <c r="ZM136" s="29"/>
      <c r="ZN136" s="29"/>
      <c r="ZO136" s="29"/>
      <c r="ZP136" s="29"/>
      <c r="ZQ136" s="29"/>
      <c r="ZR136" s="29"/>
      <c r="ZS136" s="29"/>
      <c r="ZT136" s="29"/>
      <c r="ZU136" s="29"/>
      <c r="ZV136" s="29"/>
      <c r="ZW136" s="29"/>
      <c r="ZX136" s="29"/>
      <c r="ZY136" s="29"/>
      <c r="ZZ136" s="29"/>
      <c r="AAA136" s="29"/>
      <c r="AAB136" s="29"/>
      <c r="AAC136" s="29"/>
      <c r="AAD136" s="29"/>
      <c r="AAE136" s="29"/>
      <c r="AAF136" s="29"/>
      <c r="AAG136" s="29"/>
      <c r="AAH136" s="29"/>
      <c r="AAI136" s="29"/>
      <c r="AAJ136" s="29"/>
      <c r="AAK136" s="29"/>
      <c r="AAL136" s="29"/>
      <c r="AAM136" s="29"/>
      <c r="AAN136" s="29"/>
      <c r="AAO136" s="29"/>
      <c r="AAP136" s="29"/>
      <c r="AAQ136" s="29"/>
      <c r="AAR136" s="29"/>
      <c r="AAS136" s="29"/>
      <c r="AAT136" s="29"/>
      <c r="AAU136" s="29"/>
      <c r="AAV136" s="29"/>
      <c r="AAW136" s="29"/>
      <c r="AAX136" s="29"/>
      <c r="AAY136" s="29"/>
      <c r="AAZ136" s="29"/>
      <c r="ABA136" s="29"/>
      <c r="ABB136" s="29"/>
      <c r="ABC136" s="29"/>
      <c r="ABD136" s="29"/>
      <c r="ABE136" s="29"/>
      <c r="ABF136" s="29"/>
      <c r="ABG136" s="29"/>
      <c r="ABH136" s="29"/>
      <c r="ABI136" s="29"/>
      <c r="ABJ136" s="29"/>
      <c r="ABK136" s="29"/>
      <c r="ABL136" s="29"/>
      <c r="ABM136" s="29"/>
      <c r="ABN136" s="29"/>
      <c r="ABO136" s="29"/>
      <c r="ABP136" s="29"/>
      <c r="ABQ136" s="29"/>
      <c r="ABR136" s="29"/>
      <c r="ABS136" s="29"/>
      <c r="ABT136" s="29"/>
      <c r="ABU136" s="29"/>
      <c r="ABV136" s="29"/>
      <c r="ABW136" s="29"/>
      <c r="ABX136" s="29"/>
      <c r="ABY136" s="29"/>
      <c r="ABZ136" s="29"/>
      <c r="ACA136" s="29"/>
      <c r="ACB136" s="29"/>
      <c r="ACC136" s="29"/>
      <c r="ACD136" s="29"/>
      <c r="ACE136" s="29"/>
      <c r="ACF136" s="29"/>
      <c r="ACG136" s="29"/>
      <c r="ACH136" s="29"/>
      <c r="ACI136" s="29"/>
      <c r="ACJ136" s="29"/>
      <c r="ACK136" s="29"/>
      <c r="ACL136" s="29"/>
      <c r="ACM136" s="29"/>
      <c r="ACN136" s="29"/>
      <c r="ACO136" s="29"/>
      <c r="ACP136" s="29"/>
      <c r="ACQ136" s="29"/>
      <c r="ACR136" s="29"/>
      <c r="ACS136" s="29"/>
      <c r="ACT136" s="29"/>
      <c r="ACU136" s="29"/>
      <c r="ACV136" s="29"/>
      <c r="ACW136" s="29"/>
      <c r="ACX136" s="29"/>
      <c r="ACY136" s="29"/>
      <c r="ACZ136" s="29"/>
      <c r="ADA136" s="29"/>
      <c r="ADB136" s="29"/>
      <c r="ADC136" s="29"/>
      <c r="ADD136" s="29"/>
      <c r="ADE136" s="29"/>
      <c r="ADF136" s="29"/>
      <c r="ADG136" s="29"/>
      <c r="ADH136" s="29"/>
      <c r="ADI136" s="29"/>
      <c r="ADJ136" s="29"/>
      <c r="ADK136" s="29"/>
      <c r="ADL136" s="29"/>
      <c r="ADM136" s="29"/>
      <c r="ADN136" s="29"/>
      <c r="ADO136" s="29"/>
      <c r="ADP136" s="29"/>
      <c r="ADQ136" s="29"/>
      <c r="ADR136" s="29"/>
      <c r="ADS136" s="29"/>
      <c r="ADT136" s="29"/>
      <c r="ADU136" s="29"/>
      <c r="ADV136" s="29"/>
      <c r="ADW136" s="29"/>
      <c r="ADX136" s="29"/>
      <c r="ADY136" s="29"/>
      <c r="ADZ136" s="29"/>
      <c r="AEA136" s="29"/>
      <c r="AEB136" s="29"/>
      <c r="AEC136" s="29"/>
      <c r="AED136" s="29"/>
      <c r="AEE136" s="29"/>
      <c r="AEF136" s="29"/>
      <c r="AEG136" s="29"/>
      <c r="AEH136" s="29"/>
      <c r="AEI136" s="29"/>
      <c r="AEJ136" s="29"/>
      <c r="AEK136" s="29"/>
      <c r="AEL136" s="29"/>
      <c r="AEM136" s="29"/>
      <c r="AEN136" s="29"/>
      <c r="AEO136" s="29"/>
      <c r="AEP136" s="29"/>
      <c r="AEQ136" s="29"/>
      <c r="AER136" s="29"/>
      <c r="AES136" s="29"/>
      <c r="AET136" s="29"/>
      <c r="AEU136" s="29"/>
      <c r="AEV136" s="29"/>
      <c r="AEW136" s="29"/>
      <c r="AEX136" s="29"/>
      <c r="AEY136" s="29"/>
      <c r="AEZ136" s="29"/>
      <c r="AFA136" s="29"/>
      <c r="AFB136" s="29"/>
      <c r="AFC136" s="29"/>
      <c r="AFD136" s="29"/>
      <c r="AFE136" s="29"/>
      <c r="AFF136" s="29"/>
      <c r="AFG136" s="29"/>
      <c r="AFH136" s="29"/>
      <c r="AFI136" s="29"/>
      <c r="AFJ136" s="29"/>
      <c r="AFK136" s="29"/>
      <c r="AFL136" s="29"/>
      <c r="AFM136" s="29"/>
      <c r="AFN136" s="29"/>
      <c r="AFO136" s="29"/>
      <c r="AFP136" s="29"/>
      <c r="AFQ136" s="29"/>
      <c r="AFR136" s="29"/>
      <c r="AFS136" s="29"/>
      <c r="AFT136" s="29"/>
      <c r="AFU136" s="29"/>
      <c r="AFV136" s="29"/>
      <c r="AFW136" s="29"/>
      <c r="AFX136" s="29"/>
      <c r="AFY136" s="29"/>
      <c r="AFZ136" s="29"/>
      <c r="AGA136" s="29"/>
      <c r="AGB136" s="29"/>
      <c r="AGC136" s="29"/>
      <c r="AGD136" s="29"/>
      <c r="AGE136" s="29"/>
      <c r="AGF136" s="29"/>
      <c r="AGG136" s="29"/>
      <c r="AGH136" s="29"/>
      <c r="AGI136" s="29"/>
      <c r="AGJ136" s="29"/>
      <c r="AGK136" s="29"/>
      <c r="AGL136" s="29"/>
      <c r="AGM136" s="29"/>
      <c r="AGN136" s="29"/>
      <c r="AGO136" s="29"/>
      <c r="AGP136" s="29"/>
      <c r="AGQ136" s="29"/>
      <c r="AGR136" s="29"/>
      <c r="AGS136" s="29"/>
      <c r="AGT136" s="29"/>
      <c r="AGU136" s="29"/>
      <c r="AGV136" s="29"/>
      <c r="AGW136" s="29"/>
      <c r="AGX136" s="29"/>
      <c r="AGY136" s="29"/>
      <c r="AGZ136" s="29"/>
      <c r="AHA136" s="29"/>
      <c r="AHB136" s="29"/>
      <c r="AHC136" s="29"/>
      <c r="AHD136" s="29"/>
      <c r="AHE136" s="29"/>
      <c r="AHF136" s="29"/>
      <c r="AHG136" s="29"/>
      <c r="AHH136" s="29"/>
      <c r="AHI136" s="29"/>
      <c r="AHJ136" s="29"/>
      <c r="AHK136" s="29"/>
      <c r="AHL136" s="29"/>
      <c r="AHM136" s="29"/>
      <c r="AHN136" s="29"/>
      <c r="AHO136" s="29"/>
      <c r="AHP136" s="29"/>
      <c r="AHQ136" s="29"/>
      <c r="AHR136" s="29"/>
      <c r="AHS136" s="29"/>
      <c r="AHT136" s="29"/>
      <c r="AHU136" s="29"/>
      <c r="AHV136" s="29"/>
      <c r="AHW136" s="29"/>
      <c r="AHX136" s="29"/>
      <c r="AHY136" s="29"/>
      <c r="AHZ136" s="29"/>
      <c r="AIA136" s="29"/>
      <c r="AIB136" s="29"/>
      <c r="AIC136" s="29"/>
      <c r="AID136" s="29"/>
      <c r="AIE136" s="29"/>
      <c r="AIF136" s="29"/>
      <c r="AIG136" s="29"/>
      <c r="AIH136" s="29"/>
      <c r="AII136" s="29"/>
      <c r="AIJ136" s="29"/>
      <c r="AIK136" s="29"/>
      <c r="AIL136" s="29"/>
      <c r="AIM136" s="29"/>
      <c r="AIN136" s="29"/>
      <c r="AIO136" s="29"/>
      <c r="AIP136" s="29"/>
      <c r="AIQ136" s="29"/>
      <c r="AIR136" s="29"/>
      <c r="AIS136" s="29"/>
      <c r="AIT136" s="29"/>
      <c r="AIU136" s="29"/>
      <c r="AIV136" s="29"/>
      <c r="AIW136" s="29"/>
      <c r="AIX136" s="29"/>
      <c r="AIY136" s="29"/>
      <c r="AIZ136" s="29"/>
      <c r="AJA136" s="29"/>
      <c r="AJB136" s="29"/>
      <c r="AJC136" s="29"/>
      <c r="AJD136" s="29"/>
      <c r="AJE136" s="29"/>
      <c r="AJF136" s="29"/>
      <c r="AJG136" s="29"/>
      <c r="AJH136" s="29"/>
      <c r="AJI136" s="29"/>
      <c r="AJJ136" s="29"/>
      <c r="AJK136" s="29"/>
      <c r="AJL136" s="29"/>
      <c r="AJM136" s="29"/>
      <c r="AJN136" s="29"/>
      <c r="AJO136" s="29"/>
      <c r="AJP136" s="29"/>
      <c r="AJQ136" s="29"/>
      <c r="AJR136" s="29"/>
      <c r="AJS136" s="29"/>
      <c r="AJT136" s="29"/>
      <c r="AJU136" s="29"/>
      <c r="AJV136" s="29"/>
      <c r="AJW136" s="29"/>
      <c r="AJX136" s="29"/>
      <c r="AJY136" s="29"/>
      <c r="AJZ136" s="29"/>
      <c r="AKA136" s="29"/>
      <c r="AKB136" s="29"/>
      <c r="AKC136" s="29"/>
      <c r="AKD136" s="29"/>
      <c r="AKE136" s="29"/>
      <c r="AKF136" s="29"/>
      <c r="AKG136" s="29"/>
      <c r="AKH136" s="29"/>
      <c r="AKI136" s="29"/>
      <c r="AKJ136" s="29"/>
      <c r="AKK136" s="29"/>
      <c r="AKL136" s="29"/>
      <c r="AKM136" s="29"/>
      <c r="AKN136" s="29"/>
      <c r="AKO136" s="29"/>
      <c r="AKP136" s="29"/>
      <c r="AKQ136" s="29"/>
      <c r="AKR136" s="29"/>
      <c r="AKS136" s="29"/>
      <c r="AKT136" s="29"/>
      <c r="AKU136" s="29"/>
      <c r="AKV136" s="29"/>
      <c r="AKW136" s="29"/>
      <c r="AKX136" s="29"/>
      <c r="AKY136" s="29"/>
      <c r="AKZ136" s="29"/>
      <c r="ALA136" s="29"/>
      <c r="ALB136" s="29"/>
      <c r="ALC136" s="29"/>
      <c r="ALD136" s="29"/>
      <c r="ALE136" s="29"/>
      <c r="ALF136" s="29"/>
      <c r="ALG136" s="29"/>
      <c r="ALH136" s="29"/>
      <c r="ALI136" s="29"/>
      <c r="ALJ136" s="29"/>
      <c r="ALK136" s="29"/>
      <c r="ALL136" s="29"/>
      <c r="ALM136" s="29"/>
      <c r="ALN136" s="29"/>
      <c r="ALO136" s="29"/>
      <c r="ALP136" s="29"/>
      <c r="ALQ136" s="29"/>
      <c r="ALR136" s="29"/>
      <c r="ALS136" s="29"/>
      <c r="ALT136" s="29"/>
      <c r="ALU136" s="29"/>
      <c r="ALV136" s="29"/>
      <c r="ALW136" s="29"/>
      <c r="ALX136" s="29"/>
      <c r="ALY136" s="29"/>
      <c r="ALZ136" s="29"/>
      <c r="AMA136" s="29"/>
      <c r="AMB136" s="29"/>
      <c r="AMC136" s="29"/>
      <c r="AMD136" s="29"/>
      <c r="AME136" s="29"/>
      <c r="AMF136" s="29"/>
      <c r="AMG136" s="29"/>
      <c r="AMH136" s="29"/>
      <c r="AMI136" s="29"/>
      <c r="AMJ136" s="29"/>
      <c r="AMK136" s="29"/>
    </row>
    <row r="137" spans="1:1025">
      <c r="A137" s="231" t="s">
        <v>27</v>
      </c>
      <c r="B137" s="357" t="s">
        <v>142</v>
      </c>
      <c r="C137" s="357"/>
      <c r="D137" s="357"/>
      <c r="E137" s="357"/>
      <c r="F137" s="357"/>
      <c r="G137" s="234">
        <f>G129</f>
        <v>526.83000000000004</v>
      </c>
      <c r="H137" s="3"/>
    </row>
    <row r="138" spans="1:1025" s="21" customFormat="1" ht="15.75" customHeight="1">
      <c r="A138" s="231" t="s">
        <v>30</v>
      </c>
      <c r="B138" s="357" t="s">
        <v>132</v>
      </c>
      <c r="C138" s="357"/>
      <c r="D138" s="357"/>
      <c r="E138" s="357"/>
      <c r="F138" s="357"/>
      <c r="G138" s="91">
        <f>G133</f>
        <v>0</v>
      </c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  <c r="IX138" s="20"/>
      <c r="IY138" s="20"/>
      <c r="IZ138" s="20"/>
      <c r="JA138" s="20"/>
      <c r="JB138" s="20"/>
      <c r="JC138" s="20"/>
      <c r="JD138" s="20"/>
      <c r="JE138" s="20"/>
      <c r="JF138" s="20"/>
      <c r="JG138" s="20"/>
      <c r="JH138" s="20"/>
      <c r="JI138" s="20"/>
      <c r="JJ138" s="20"/>
      <c r="JK138" s="20"/>
      <c r="JL138" s="20"/>
      <c r="JM138" s="20"/>
      <c r="JN138" s="20"/>
      <c r="JO138" s="20"/>
      <c r="JP138" s="20"/>
      <c r="JQ138" s="20"/>
      <c r="JR138" s="20"/>
      <c r="JS138" s="20"/>
      <c r="JT138" s="20"/>
      <c r="JU138" s="20"/>
      <c r="JV138" s="20"/>
      <c r="JW138" s="20"/>
      <c r="JX138" s="20"/>
      <c r="JY138" s="20"/>
      <c r="JZ138" s="20"/>
      <c r="KA138" s="20"/>
      <c r="KB138" s="20"/>
      <c r="KC138" s="20"/>
      <c r="KD138" s="20"/>
      <c r="KE138" s="20"/>
      <c r="KF138" s="20"/>
      <c r="KG138" s="20"/>
      <c r="KH138" s="20"/>
      <c r="KI138" s="20"/>
      <c r="KJ138" s="20"/>
      <c r="KK138" s="20"/>
      <c r="KL138" s="20"/>
      <c r="KM138" s="20"/>
      <c r="KN138" s="20"/>
      <c r="KO138" s="20"/>
      <c r="KP138" s="20"/>
      <c r="KQ138" s="20"/>
      <c r="KR138" s="20"/>
      <c r="KS138" s="20"/>
      <c r="KT138" s="20"/>
      <c r="KU138" s="20"/>
      <c r="KV138" s="20"/>
      <c r="KW138" s="20"/>
      <c r="KX138" s="20"/>
      <c r="KY138" s="20"/>
      <c r="KZ138" s="20"/>
      <c r="LA138" s="20"/>
      <c r="LB138" s="20"/>
      <c r="LC138" s="20"/>
      <c r="LD138" s="20"/>
      <c r="LE138" s="20"/>
      <c r="LF138" s="20"/>
      <c r="LG138" s="20"/>
      <c r="LH138" s="20"/>
      <c r="LI138" s="20"/>
      <c r="LJ138" s="20"/>
      <c r="LK138" s="20"/>
      <c r="LL138" s="20"/>
      <c r="LM138" s="20"/>
      <c r="LN138" s="20"/>
      <c r="LO138" s="20"/>
      <c r="LP138" s="20"/>
      <c r="LQ138" s="20"/>
      <c r="LR138" s="20"/>
      <c r="LS138" s="20"/>
      <c r="LT138" s="20"/>
      <c r="LU138" s="20"/>
      <c r="LV138" s="20"/>
      <c r="LW138" s="20"/>
      <c r="LX138" s="20"/>
      <c r="LY138" s="20"/>
      <c r="LZ138" s="20"/>
      <c r="MA138" s="20"/>
      <c r="MB138" s="20"/>
      <c r="MC138" s="20"/>
      <c r="MD138" s="20"/>
      <c r="ME138" s="20"/>
      <c r="MF138" s="20"/>
      <c r="MG138" s="20"/>
      <c r="MH138" s="20"/>
      <c r="MI138" s="20"/>
      <c r="MJ138" s="20"/>
      <c r="MK138" s="20"/>
      <c r="ML138" s="20"/>
      <c r="MM138" s="20"/>
      <c r="MN138" s="20"/>
      <c r="MO138" s="20"/>
      <c r="MP138" s="20"/>
      <c r="MQ138" s="20"/>
      <c r="MR138" s="20"/>
      <c r="MS138" s="20"/>
      <c r="MT138" s="20"/>
      <c r="MU138" s="20"/>
      <c r="MV138" s="20"/>
      <c r="MW138" s="20"/>
      <c r="MX138" s="20"/>
      <c r="MY138" s="20"/>
      <c r="MZ138" s="20"/>
      <c r="NA138" s="20"/>
      <c r="NB138" s="20"/>
      <c r="NC138" s="20"/>
      <c r="ND138" s="20"/>
      <c r="NE138" s="20"/>
      <c r="NF138" s="20"/>
      <c r="NG138" s="20"/>
      <c r="NH138" s="20"/>
      <c r="NI138" s="20"/>
      <c r="NJ138" s="20"/>
      <c r="NK138" s="20"/>
      <c r="NL138" s="20"/>
      <c r="NM138" s="20"/>
      <c r="NN138" s="20"/>
      <c r="NO138" s="20"/>
      <c r="NP138" s="20"/>
      <c r="NQ138" s="20"/>
      <c r="NR138" s="20"/>
      <c r="NS138" s="20"/>
      <c r="NT138" s="20"/>
      <c r="NU138" s="20"/>
      <c r="NV138" s="20"/>
      <c r="NW138" s="20"/>
      <c r="NX138" s="20"/>
      <c r="NY138" s="20"/>
      <c r="NZ138" s="20"/>
      <c r="OA138" s="20"/>
      <c r="OB138" s="20"/>
      <c r="OC138" s="20"/>
      <c r="OD138" s="20"/>
      <c r="OE138" s="20"/>
      <c r="OF138" s="20"/>
      <c r="OG138" s="20"/>
      <c r="OH138" s="20"/>
      <c r="OI138" s="20"/>
      <c r="OJ138" s="20"/>
      <c r="OK138" s="20"/>
      <c r="OL138" s="20"/>
      <c r="OM138" s="20"/>
      <c r="ON138" s="20"/>
      <c r="OO138" s="20"/>
      <c r="OP138" s="20"/>
      <c r="OQ138" s="20"/>
      <c r="OR138" s="20"/>
      <c r="OS138" s="20"/>
      <c r="OT138" s="20"/>
      <c r="OU138" s="20"/>
      <c r="OV138" s="20"/>
      <c r="OW138" s="20"/>
      <c r="OX138" s="20"/>
      <c r="OY138" s="20"/>
      <c r="OZ138" s="20"/>
      <c r="PA138" s="20"/>
      <c r="PB138" s="20"/>
      <c r="PC138" s="20"/>
      <c r="PD138" s="20"/>
      <c r="PE138" s="20"/>
      <c r="PF138" s="20"/>
      <c r="PG138" s="20"/>
      <c r="PH138" s="20"/>
      <c r="PI138" s="20"/>
      <c r="PJ138" s="20"/>
      <c r="PK138" s="20"/>
      <c r="PL138" s="20"/>
      <c r="PM138" s="20"/>
      <c r="PN138" s="20"/>
      <c r="PO138" s="20"/>
      <c r="PP138" s="20"/>
      <c r="PQ138" s="20"/>
      <c r="PR138" s="20"/>
      <c r="PS138" s="20"/>
      <c r="PT138" s="20"/>
      <c r="PU138" s="20"/>
      <c r="PV138" s="20"/>
      <c r="PW138" s="20"/>
      <c r="PX138" s="20"/>
      <c r="PY138" s="20"/>
      <c r="PZ138" s="20"/>
      <c r="QA138" s="20"/>
      <c r="QB138" s="20"/>
      <c r="QC138" s="20"/>
      <c r="QD138" s="20"/>
      <c r="QE138" s="20"/>
      <c r="QF138" s="20"/>
      <c r="QG138" s="20"/>
      <c r="QH138" s="20"/>
      <c r="QI138" s="20"/>
      <c r="QJ138" s="20"/>
      <c r="QK138" s="20"/>
      <c r="QL138" s="20"/>
      <c r="QM138" s="20"/>
      <c r="QN138" s="20"/>
      <c r="QO138" s="20"/>
      <c r="QP138" s="20"/>
      <c r="QQ138" s="20"/>
      <c r="QR138" s="20"/>
      <c r="QS138" s="20"/>
      <c r="QT138" s="20"/>
      <c r="QU138" s="20"/>
      <c r="QV138" s="20"/>
      <c r="QW138" s="20"/>
      <c r="QX138" s="20"/>
      <c r="QY138" s="20"/>
      <c r="QZ138" s="20"/>
      <c r="RA138" s="20"/>
      <c r="RB138" s="20"/>
      <c r="RC138" s="20"/>
      <c r="RD138" s="20"/>
      <c r="RE138" s="20"/>
      <c r="RF138" s="20"/>
      <c r="RG138" s="20"/>
      <c r="RH138" s="20"/>
      <c r="RI138" s="20"/>
      <c r="RJ138" s="20"/>
      <c r="RK138" s="20"/>
      <c r="RL138" s="20"/>
      <c r="RM138" s="20"/>
      <c r="RN138" s="20"/>
      <c r="RO138" s="20"/>
      <c r="RP138" s="20"/>
      <c r="RQ138" s="20"/>
      <c r="RR138" s="20"/>
      <c r="RS138" s="20"/>
      <c r="RT138" s="20"/>
      <c r="RU138" s="20"/>
      <c r="RV138" s="20"/>
      <c r="RW138" s="20"/>
      <c r="RX138" s="20"/>
      <c r="RY138" s="20"/>
      <c r="RZ138" s="20"/>
      <c r="SA138" s="20"/>
      <c r="SB138" s="20"/>
      <c r="SC138" s="20"/>
      <c r="SD138" s="20"/>
      <c r="SE138" s="20"/>
      <c r="SF138" s="20"/>
      <c r="SG138" s="20"/>
      <c r="SH138" s="20"/>
      <c r="SI138" s="20"/>
      <c r="SJ138" s="20"/>
      <c r="SK138" s="20"/>
      <c r="SL138" s="20"/>
      <c r="SM138" s="20"/>
      <c r="SN138" s="20"/>
      <c r="SO138" s="20"/>
      <c r="SP138" s="20"/>
      <c r="SQ138" s="20"/>
      <c r="SR138" s="20"/>
      <c r="SS138" s="20"/>
      <c r="ST138" s="20"/>
      <c r="SU138" s="20"/>
      <c r="SV138" s="20"/>
      <c r="SW138" s="20"/>
      <c r="SX138" s="20"/>
      <c r="SY138" s="20"/>
      <c r="SZ138" s="20"/>
      <c r="TA138" s="20"/>
      <c r="TB138" s="20"/>
      <c r="TC138" s="20"/>
      <c r="TD138" s="20"/>
      <c r="TE138" s="20"/>
      <c r="TF138" s="20"/>
      <c r="TG138" s="20"/>
      <c r="TH138" s="20"/>
      <c r="TI138" s="20"/>
      <c r="TJ138" s="20"/>
      <c r="TK138" s="20"/>
      <c r="TL138" s="20"/>
      <c r="TM138" s="20"/>
      <c r="TN138" s="20"/>
      <c r="TO138" s="20"/>
      <c r="TP138" s="20"/>
      <c r="TQ138" s="20"/>
      <c r="TR138" s="20"/>
      <c r="TS138" s="20"/>
      <c r="TT138" s="20"/>
      <c r="TU138" s="20"/>
      <c r="TV138" s="20"/>
      <c r="TW138" s="20"/>
      <c r="TX138" s="20"/>
      <c r="TY138" s="20"/>
      <c r="TZ138" s="20"/>
      <c r="UA138" s="20"/>
      <c r="UB138" s="20"/>
      <c r="UC138" s="20"/>
      <c r="UD138" s="20"/>
      <c r="UE138" s="20"/>
      <c r="UF138" s="20"/>
      <c r="UG138" s="20"/>
      <c r="UH138" s="20"/>
      <c r="UI138" s="20"/>
      <c r="UJ138" s="20"/>
      <c r="UK138" s="20"/>
      <c r="UL138" s="20"/>
      <c r="UM138" s="20"/>
      <c r="UN138" s="20"/>
      <c r="UO138" s="20"/>
      <c r="UP138" s="20"/>
      <c r="UQ138" s="20"/>
      <c r="UR138" s="20"/>
      <c r="US138" s="20"/>
      <c r="UT138" s="20"/>
      <c r="UU138" s="20"/>
      <c r="UV138" s="20"/>
      <c r="UW138" s="20"/>
      <c r="UX138" s="20"/>
      <c r="UY138" s="20"/>
      <c r="UZ138" s="20"/>
      <c r="VA138" s="20"/>
      <c r="VB138" s="20"/>
      <c r="VC138" s="20"/>
      <c r="VD138" s="20"/>
      <c r="VE138" s="20"/>
      <c r="VF138" s="20"/>
      <c r="VG138" s="20"/>
      <c r="VH138" s="20"/>
      <c r="VI138" s="20"/>
      <c r="VJ138" s="20"/>
      <c r="VK138" s="20"/>
      <c r="VL138" s="20"/>
      <c r="VM138" s="20"/>
      <c r="VN138" s="20"/>
      <c r="VO138" s="20"/>
      <c r="VP138" s="20"/>
      <c r="VQ138" s="20"/>
      <c r="VR138" s="20"/>
      <c r="VS138" s="20"/>
      <c r="VT138" s="20"/>
      <c r="VU138" s="20"/>
      <c r="VV138" s="20"/>
      <c r="VW138" s="20"/>
      <c r="VX138" s="20"/>
      <c r="VY138" s="20"/>
      <c r="VZ138" s="20"/>
      <c r="WA138" s="20"/>
      <c r="WB138" s="20"/>
      <c r="WC138" s="20"/>
      <c r="WD138" s="20"/>
      <c r="WE138" s="20"/>
      <c r="WF138" s="20"/>
      <c r="WG138" s="20"/>
      <c r="WH138" s="20"/>
      <c r="WI138" s="20"/>
      <c r="WJ138" s="20"/>
      <c r="WK138" s="20"/>
      <c r="WL138" s="20"/>
      <c r="WM138" s="20"/>
      <c r="WN138" s="20"/>
      <c r="WO138" s="20"/>
      <c r="WP138" s="20"/>
      <c r="WQ138" s="20"/>
      <c r="WR138" s="20"/>
      <c r="WS138" s="20"/>
      <c r="WT138" s="20"/>
      <c r="WU138" s="20"/>
      <c r="WV138" s="20"/>
      <c r="WW138" s="20"/>
      <c r="WX138" s="20"/>
      <c r="WY138" s="20"/>
      <c r="WZ138" s="20"/>
      <c r="XA138" s="20"/>
      <c r="XB138" s="20"/>
      <c r="XC138" s="20"/>
      <c r="XD138" s="20"/>
      <c r="XE138" s="20"/>
      <c r="XF138" s="20"/>
      <c r="XG138" s="20"/>
      <c r="XH138" s="20"/>
      <c r="XI138" s="20"/>
      <c r="XJ138" s="20"/>
      <c r="XK138" s="20"/>
      <c r="XL138" s="20"/>
      <c r="XM138" s="20"/>
      <c r="XN138" s="20"/>
      <c r="XO138" s="20"/>
      <c r="XP138" s="20"/>
      <c r="XQ138" s="20"/>
      <c r="XR138" s="20"/>
      <c r="XS138" s="20"/>
      <c r="XT138" s="20"/>
      <c r="XU138" s="20"/>
      <c r="XV138" s="20"/>
      <c r="XW138" s="20"/>
      <c r="XX138" s="20"/>
      <c r="XY138" s="20"/>
      <c r="XZ138" s="20"/>
      <c r="YA138" s="20"/>
      <c r="YB138" s="20"/>
      <c r="YC138" s="20"/>
      <c r="YD138" s="20"/>
      <c r="YE138" s="20"/>
      <c r="YF138" s="20"/>
      <c r="YG138" s="20"/>
      <c r="YH138" s="20"/>
      <c r="YI138" s="20"/>
      <c r="YJ138" s="20"/>
      <c r="YK138" s="20"/>
      <c r="YL138" s="20"/>
      <c r="YM138" s="20"/>
      <c r="YN138" s="20"/>
      <c r="YO138" s="20"/>
      <c r="YP138" s="20"/>
      <c r="YQ138" s="20"/>
      <c r="YR138" s="20"/>
      <c r="YS138" s="20"/>
      <c r="YT138" s="20"/>
      <c r="YU138" s="20"/>
      <c r="YV138" s="20"/>
      <c r="YW138" s="20"/>
      <c r="YX138" s="20"/>
      <c r="YY138" s="20"/>
      <c r="YZ138" s="20"/>
      <c r="ZA138" s="20"/>
      <c r="ZB138" s="20"/>
      <c r="ZC138" s="20"/>
      <c r="ZD138" s="20"/>
      <c r="ZE138" s="20"/>
      <c r="ZF138" s="20"/>
      <c r="ZG138" s="20"/>
      <c r="ZH138" s="20"/>
      <c r="ZI138" s="20"/>
      <c r="ZJ138" s="20"/>
      <c r="ZK138" s="20"/>
      <c r="ZL138" s="20"/>
      <c r="ZM138" s="20"/>
      <c r="ZN138" s="20"/>
      <c r="ZO138" s="20"/>
      <c r="ZP138" s="20"/>
      <c r="ZQ138" s="20"/>
      <c r="ZR138" s="20"/>
      <c r="ZS138" s="20"/>
      <c r="ZT138" s="20"/>
      <c r="ZU138" s="20"/>
      <c r="ZV138" s="20"/>
      <c r="ZW138" s="20"/>
      <c r="ZX138" s="20"/>
      <c r="ZY138" s="20"/>
      <c r="ZZ138" s="20"/>
      <c r="AAA138" s="20"/>
      <c r="AAB138" s="20"/>
      <c r="AAC138" s="20"/>
      <c r="AAD138" s="20"/>
      <c r="AAE138" s="20"/>
      <c r="AAF138" s="20"/>
      <c r="AAG138" s="20"/>
      <c r="AAH138" s="20"/>
      <c r="AAI138" s="20"/>
      <c r="AAJ138" s="20"/>
      <c r="AAK138" s="20"/>
      <c r="AAL138" s="20"/>
      <c r="AAM138" s="20"/>
      <c r="AAN138" s="20"/>
      <c r="AAO138" s="20"/>
      <c r="AAP138" s="20"/>
      <c r="AAQ138" s="20"/>
      <c r="AAR138" s="20"/>
      <c r="AAS138" s="20"/>
      <c r="AAT138" s="20"/>
      <c r="AAU138" s="20"/>
      <c r="AAV138" s="20"/>
      <c r="AAW138" s="20"/>
      <c r="AAX138" s="20"/>
      <c r="AAY138" s="20"/>
      <c r="AAZ138" s="20"/>
      <c r="ABA138" s="20"/>
      <c r="ABB138" s="20"/>
      <c r="ABC138" s="20"/>
      <c r="ABD138" s="20"/>
      <c r="ABE138" s="20"/>
      <c r="ABF138" s="20"/>
      <c r="ABG138" s="20"/>
      <c r="ABH138" s="20"/>
      <c r="ABI138" s="20"/>
      <c r="ABJ138" s="20"/>
      <c r="ABK138" s="20"/>
      <c r="ABL138" s="20"/>
      <c r="ABM138" s="20"/>
      <c r="ABN138" s="20"/>
      <c r="ABO138" s="20"/>
      <c r="ABP138" s="20"/>
      <c r="ABQ138" s="20"/>
      <c r="ABR138" s="20"/>
      <c r="ABS138" s="20"/>
      <c r="ABT138" s="20"/>
      <c r="ABU138" s="20"/>
      <c r="ABV138" s="20"/>
      <c r="ABW138" s="20"/>
      <c r="ABX138" s="20"/>
      <c r="ABY138" s="20"/>
      <c r="ABZ138" s="20"/>
      <c r="ACA138" s="20"/>
      <c r="ACB138" s="20"/>
      <c r="ACC138" s="20"/>
      <c r="ACD138" s="20"/>
      <c r="ACE138" s="20"/>
      <c r="ACF138" s="20"/>
      <c r="ACG138" s="20"/>
      <c r="ACH138" s="20"/>
      <c r="ACI138" s="20"/>
      <c r="ACJ138" s="20"/>
      <c r="ACK138" s="20"/>
      <c r="ACL138" s="20"/>
      <c r="ACM138" s="20"/>
      <c r="ACN138" s="20"/>
      <c r="ACO138" s="20"/>
      <c r="ACP138" s="20"/>
      <c r="ACQ138" s="20"/>
      <c r="ACR138" s="20"/>
      <c r="ACS138" s="20"/>
      <c r="ACT138" s="20"/>
      <c r="ACU138" s="20"/>
      <c r="ACV138" s="20"/>
      <c r="ACW138" s="20"/>
      <c r="ACX138" s="20"/>
      <c r="ACY138" s="20"/>
      <c r="ACZ138" s="20"/>
      <c r="ADA138" s="20"/>
      <c r="ADB138" s="20"/>
      <c r="ADC138" s="20"/>
      <c r="ADD138" s="20"/>
      <c r="ADE138" s="20"/>
      <c r="ADF138" s="20"/>
      <c r="ADG138" s="20"/>
      <c r="ADH138" s="20"/>
      <c r="ADI138" s="20"/>
      <c r="ADJ138" s="20"/>
      <c r="ADK138" s="20"/>
      <c r="ADL138" s="20"/>
      <c r="ADM138" s="20"/>
      <c r="ADN138" s="20"/>
      <c r="ADO138" s="20"/>
      <c r="ADP138" s="20"/>
      <c r="ADQ138" s="20"/>
      <c r="ADR138" s="20"/>
      <c r="ADS138" s="20"/>
      <c r="ADT138" s="20"/>
      <c r="ADU138" s="20"/>
      <c r="ADV138" s="20"/>
      <c r="ADW138" s="20"/>
      <c r="ADX138" s="20"/>
      <c r="ADY138" s="20"/>
      <c r="ADZ138" s="20"/>
      <c r="AEA138" s="20"/>
      <c r="AEB138" s="20"/>
      <c r="AEC138" s="20"/>
      <c r="AED138" s="20"/>
      <c r="AEE138" s="20"/>
      <c r="AEF138" s="20"/>
      <c r="AEG138" s="20"/>
      <c r="AEH138" s="20"/>
      <c r="AEI138" s="20"/>
      <c r="AEJ138" s="20"/>
      <c r="AEK138" s="20"/>
      <c r="AEL138" s="20"/>
      <c r="AEM138" s="20"/>
      <c r="AEN138" s="20"/>
      <c r="AEO138" s="20"/>
      <c r="AEP138" s="20"/>
      <c r="AEQ138" s="20"/>
      <c r="AER138" s="20"/>
      <c r="AES138" s="20"/>
      <c r="AET138" s="20"/>
      <c r="AEU138" s="20"/>
      <c r="AEV138" s="20"/>
      <c r="AEW138" s="20"/>
      <c r="AEX138" s="20"/>
      <c r="AEY138" s="20"/>
      <c r="AEZ138" s="20"/>
      <c r="AFA138" s="20"/>
      <c r="AFB138" s="20"/>
      <c r="AFC138" s="20"/>
      <c r="AFD138" s="20"/>
      <c r="AFE138" s="20"/>
      <c r="AFF138" s="20"/>
      <c r="AFG138" s="20"/>
      <c r="AFH138" s="20"/>
      <c r="AFI138" s="20"/>
      <c r="AFJ138" s="20"/>
      <c r="AFK138" s="20"/>
      <c r="AFL138" s="20"/>
      <c r="AFM138" s="20"/>
      <c r="AFN138" s="20"/>
      <c r="AFO138" s="20"/>
      <c r="AFP138" s="20"/>
      <c r="AFQ138" s="20"/>
      <c r="AFR138" s="20"/>
      <c r="AFS138" s="20"/>
      <c r="AFT138" s="20"/>
      <c r="AFU138" s="20"/>
      <c r="AFV138" s="20"/>
      <c r="AFW138" s="20"/>
      <c r="AFX138" s="20"/>
      <c r="AFY138" s="20"/>
      <c r="AFZ138" s="20"/>
      <c r="AGA138" s="20"/>
      <c r="AGB138" s="20"/>
      <c r="AGC138" s="20"/>
      <c r="AGD138" s="20"/>
      <c r="AGE138" s="20"/>
      <c r="AGF138" s="20"/>
      <c r="AGG138" s="20"/>
      <c r="AGH138" s="20"/>
      <c r="AGI138" s="20"/>
      <c r="AGJ138" s="20"/>
      <c r="AGK138" s="20"/>
      <c r="AGL138" s="20"/>
      <c r="AGM138" s="20"/>
      <c r="AGN138" s="20"/>
      <c r="AGO138" s="20"/>
      <c r="AGP138" s="20"/>
      <c r="AGQ138" s="20"/>
      <c r="AGR138" s="20"/>
      <c r="AGS138" s="20"/>
      <c r="AGT138" s="20"/>
      <c r="AGU138" s="20"/>
      <c r="AGV138" s="20"/>
      <c r="AGW138" s="20"/>
      <c r="AGX138" s="20"/>
      <c r="AGY138" s="20"/>
      <c r="AGZ138" s="20"/>
      <c r="AHA138" s="20"/>
      <c r="AHB138" s="20"/>
      <c r="AHC138" s="20"/>
      <c r="AHD138" s="20"/>
      <c r="AHE138" s="20"/>
      <c r="AHF138" s="20"/>
      <c r="AHG138" s="20"/>
      <c r="AHH138" s="20"/>
      <c r="AHI138" s="20"/>
      <c r="AHJ138" s="20"/>
      <c r="AHK138" s="20"/>
      <c r="AHL138" s="20"/>
      <c r="AHM138" s="20"/>
      <c r="AHN138" s="20"/>
      <c r="AHO138" s="20"/>
      <c r="AHP138" s="20"/>
      <c r="AHQ138" s="20"/>
      <c r="AHR138" s="20"/>
      <c r="AHS138" s="20"/>
      <c r="AHT138" s="20"/>
      <c r="AHU138" s="20"/>
      <c r="AHV138" s="20"/>
      <c r="AHW138" s="20"/>
      <c r="AHX138" s="20"/>
      <c r="AHY138" s="20"/>
      <c r="AHZ138" s="20"/>
      <c r="AIA138" s="20"/>
      <c r="AIB138" s="20"/>
      <c r="AIC138" s="20"/>
      <c r="AID138" s="20"/>
      <c r="AIE138" s="20"/>
      <c r="AIF138" s="20"/>
      <c r="AIG138" s="20"/>
      <c r="AIH138" s="20"/>
      <c r="AII138" s="20"/>
      <c r="AIJ138" s="20"/>
      <c r="AIK138" s="20"/>
      <c r="AIL138" s="20"/>
      <c r="AIM138" s="20"/>
      <c r="AIN138" s="20"/>
      <c r="AIO138" s="20"/>
      <c r="AIP138" s="20"/>
      <c r="AIQ138" s="20"/>
      <c r="AIR138" s="20"/>
      <c r="AIS138" s="20"/>
      <c r="AIT138" s="20"/>
      <c r="AIU138" s="20"/>
      <c r="AIV138" s="20"/>
      <c r="AIW138" s="20"/>
      <c r="AIX138" s="20"/>
      <c r="AIY138" s="20"/>
      <c r="AIZ138" s="20"/>
      <c r="AJA138" s="20"/>
      <c r="AJB138" s="20"/>
      <c r="AJC138" s="20"/>
      <c r="AJD138" s="20"/>
      <c r="AJE138" s="20"/>
      <c r="AJF138" s="20"/>
      <c r="AJG138" s="20"/>
      <c r="AJH138" s="20"/>
      <c r="AJI138" s="20"/>
      <c r="AJJ138" s="20"/>
      <c r="AJK138" s="20"/>
      <c r="AJL138" s="20"/>
      <c r="AJM138" s="20"/>
      <c r="AJN138" s="20"/>
      <c r="AJO138" s="20"/>
      <c r="AJP138" s="20"/>
      <c r="AJQ138" s="20"/>
      <c r="AJR138" s="20"/>
      <c r="AJS138" s="20"/>
      <c r="AJT138" s="20"/>
      <c r="AJU138" s="20"/>
      <c r="AJV138" s="20"/>
      <c r="AJW138" s="20"/>
      <c r="AJX138" s="20"/>
      <c r="AJY138" s="20"/>
      <c r="AJZ138" s="20"/>
      <c r="AKA138" s="20"/>
      <c r="AKB138" s="20"/>
      <c r="AKC138" s="20"/>
      <c r="AKD138" s="20"/>
      <c r="AKE138" s="20"/>
      <c r="AKF138" s="20"/>
      <c r="AKG138" s="20"/>
      <c r="AKH138" s="20"/>
      <c r="AKI138" s="20"/>
      <c r="AKJ138" s="20"/>
      <c r="AKK138" s="20"/>
      <c r="AKL138" s="20"/>
      <c r="AKM138" s="20"/>
      <c r="AKN138" s="20"/>
      <c r="AKO138" s="20"/>
      <c r="AKP138" s="20"/>
      <c r="AKQ138" s="20"/>
      <c r="AKR138" s="20"/>
      <c r="AKS138" s="20"/>
      <c r="AKT138" s="20"/>
      <c r="AKU138" s="20"/>
      <c r="AKV138" s="20"/>
      <c r="AKW138" s="20"/>
      <c r="AKX138" s="20"/>
      <c r="AKY138" s="20"/>
      <c r="AKZ138" s="20"/>
      <c r="ALA138" s="20"/>
      <c r="ALB138" s="20"/>
      <c r="ALC138" s="20"/>
      <c r="ALD138" s="20"/>
      <c r="ALE138" s="20"/>
      <c r="ALF138" s="20"/>
      <c r="ALG138" s="20"/>
      <c r="ALH138" s="20"/>
      <c r="ALI138" s="20"/>
      <c r="ALJ138" s="20"/>
      <c r="ALK138" s="20"/>
      <c r="ALL138" s="20"/>
      <c r="ALM138" s="20"/>
      <c r="ALN138" s="20"/>
      <c r="ALO138" s="20"/>
      <c r="ALP138" s="20"/>
      <c r="ALQ138" s="20"/>
      <c r="ALR138" s="20"/>
      <c r="ALS138" s="20"/>
      <c r="ALT138" s="20"/>
      <c r="ALU138" s="20"/>
      <c r="ALV138" s="20"/>
      <c r="ALW138" s="20"/>
      <c r="ALX138" s="20"/>
      <c r="ALY138" s="20"/>
      <c r="ALZ138" s="20"/>
      <c r="AMA138" s="20"/>
      <c r="AMB138" s="20"/>
      <c r="AMC138" s="20"/>
      <c r="AMD138" s="20"/>
      <c r="AME138" s="20"/>
      <c r="AMF138" s="20"/>
      <c r="AMG138" s="20"/>
      <c r="AMH138" s="20"/>
      <c r="AMI138" s="20"/>
      <c r="AMJ138" s="20"/>
      <c r="AMK138" s="20"/>
    </row>
    <row r="139" spans="1:1025" ht="15.75" customHeight="1">
      <c r="A139" s="354" t="s">
        <v>143</v>
      </c>
      <c r="B139" s="354"/>
      <c r="C139" s="354"/>
      <c r="D139" s="354"/>
      <c r="E139" s="354"/>
      <c r="F139" s="354"/>
      <c r="G139" s="63">
        <f>SUM(G137:G138)</f>
        <v>526.83000000000004</v>
      </c>
      <c r="H139" s="3"/>
    </row>
    <row r="140" spans="1:1025" ht="27.75" customHeight="1">
      <c r="A140" s="123" t="s">
        <v>107</v>
      </c>
      <c r="B140" s="276" t="s">
        <v>243</v>
      </c>
      <c r="C140" s="276"/>
      <c r="D140" s="276"/>
      <c r="E140" s="276"/>
      <c r="F140" s="276"/>
      <c r="G140" s="276"/>
      <c r="H140" s="3"/>
    </row>
    <row r="141" spans="1:1025" s="31" customFormat="1">
      <c r="A141" s="215"/>
      <c r="B141" s="215"/>
      <c r="C141" s="215"/>
      <c r="D141" s="203"/>
      <c r="E141" s="204"/>
      <c r="F141" s="204"/>
      <c r="G141" s="204"/>
      <c r="H141" s="36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33"/>
      <c r="DJ141" s="33"/>
      <c r="DK141" s="33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33"/>
      <c r="EC141" s="33"/>
      <c r="ED141" s="33"/>
      <c r="EE141" s="33"/>
      <c r="EF141" s="33"/>
      <c r="EG141" s="33"/>
      <c r="EH141" s="33"/>
      <c r="EI141" s="33"/>
      <c r="EJ141" s="33"/>
      <c r="EK141" s="33"/>
      <c r="EL141" s="33"/>
      <c r="EM141" s="33"/>
      <c r="EN141" s="33"/>
      <c r="EO141" s="33"/>
      <c r="EP141" s="33"/>
      <c r="EQ141" s="33"/>
      <c r="ER141" s="33"/>
      <c r="ES141" s="33"/>
      <c r="ET141" s="33"/>
      <c r="EU141" s="33"/>
      <c r="EV141" s="33"/>
      <c r="EW141" s="33"/>
      <c r="EX141" s="33"/>
      <c r="EY141" s="33"/>
      <c r="EZ141" s="33"/>
      <c r="FA141" s="33"/>
      <c r="FB141" s="33"/>
      <c r="FC141" s="33"/>
      <c r="FD141" s="33"/>
      <c r="FE141" s="33"/>
      <c r="FF141" s="33"/>
      <c r="FG141" s="33"/>
      <c r="FH141" s="33"/>
      <c r="FI141" s="33"/>
      <c r="FJ141" s="33"/>
      <c r="FK141" s="33"/>
      <c r="FL141" s="33"/>
      <c r="FM141" s="33"/>
      <c r="FN141" s="33"/>
      <c r="FO141" s="33"/>
      <c r="FP141" s="33"/>
      <c r="FQ141" s="33"/>
      <c r="FR141" s="33"/>
      <c r="FS141" s="33"/>
      <c r="FT141" s="33"/>
      <c r="FU141" s="33"/>
      <c r="FV141" s="33"/>
      <c r="FW141" s="33"/>
      <c r="FX141" s="33"/>
      <c r="FY141" s="33"/>
      <c r="FZ141" s="33"/>
      <c r="GA141" s="33"/>
      <c r="GB141" s="33"/>
      <c r="GC141" s="33"/>
      <c r="GD141" s="33"/>
      <c r="GE141" s="33"/>
      <c r="GF141" s="33"/>
      <c r="GG141" s="33"/>
      <c r="GH141" s="33"/>
      <c r="GI141" s="33"/>
      <c r="GJ141" s="33"/>
      <c r="GK141" s="33"/>
      <c r="GL141" s="33"/>
      <c r="GM141" s="33"/>
      <c r="GN141" s="33"/>
      <c r="GO141" s="33"/>
      <c r="GP141" s="33"/>
      <c r="GQ141" s="33"/>
      <c r="GR141" s="33"/>
      <c r="GS141" s="33"/>
      <c r="GT141" s="33"/>
      <c r="GU141" s="33"/>
      <c r="GV141" s="33"/>
      <c r="GW141" s="33"/>
      <c r="GX141" s="33"/>
      <c r="GY141" s="33"/>
      <c r="GZ141" s="33"/>
      <c r="HA141" s="33"/>
      <c r="HB141" s="33"/>
      <c r="HC141" s="33"/>
      <c r="HD141" s="33"/>
      <c r="HE141" s="33"/>
      <c r="HF141" s="33"/>
      <c r="HG141" s="33"/>
      <c r="HH141" s="33"/>
      <c r="HI141" s="33"/>
      <c r="HJ141" s="33"/>
      <c r="HK141" s="33"/>
      <c r="HL141" s="33"/>
      <c r="HM141" s="33"/>
      <c r="HN141" s="33"/>
      <c r="HO141" s="33"/>
      <c r="HP141" s="33"/>
      <c r="HQ141" s="33"/>
      <c r="HR141" s="33"/>
      <c r="HS141" s="33"/>
      <c r="HT141" s="33"/>
      <c r="HU141" s="33"/>
      <c r="HV141" s="33"/>
      <c r="HW141" s="33"/>
      <c r="HX141" s="33"/>
      <c r="HY141" s="33"/>
      <c r="HZ141" s="33"/>
      <c r="IA141" s="33"/>
      <c r="IB141" s="33"/>
      <c r="IC141" s="33"/>
      <c r="ID141" s="33"/>
      <c r="IE141" s="33"/>
      <c r="IF141" s="33"/>
      <c r="IG141" s="33"/>
      <c r="IH141" s="33"/>
      <c r="II141" s="33"/>
      <c r="IJ141" s="33"/>
      <c r="IK141" s="33"/>
      <c r="IL141" s="33"/>
      <c r="IM141" s="33"/>
      <c r="IN141" s="33"/>
      <c r="IO141" s="33"/>
      <c r="IP141" s="33"/>
      <c r="IQ141" s="33"/>
      <c r="IR141" s="33"/>
      <c r="IS141" s="33"/>
      <c r="IT141" s="33"/>
      <c r="IU141" s="33"/>
      <c r="IV141" s="33"/>
      <c r="IW141" s="33"/>
      <c r="IX141" s="33"/>
      <c r="IY141" s="33"/>
      <c r="IZ141" s="33"/>
      <c r="JA141" s="33"/>
      <c r="JB141" s="33"/>
      <c r="JC141" s="33"/>
      <c r="JD141" s="33"/>
      <c r="JE141" s="33"/>
      <c r="JF141" s="33"/>
      <c r="JG141" s="33"/>
      <c r="JH141" s="33"/>
      <c r="JI141" s="33"/>
      <c r="JJ141" s="33"/>
      <c r="JK141" s="33"/>
      <c r="JL141" s="33"/>
      <c r="JM141" s="33"/>
      <c r="JN141" s="33"/>
      <c r="JO141" s="33"/>
      <c r="JP141" s="33"/>
      <c r="JQ141" s="33"/>
      <c r="JR141" s="33"/>
      <c r="JS141" s="33"/>
      <c r="JT141" s="33"/>
      <c r="JU141" s="33"/>
      <c r="JV141" s="33"/>
      <c r="JW141" s="33"/>
      <c r="JX141" s="33"/>
      <c r="JY141" s="33"/>
      <c r="JZ141" s="33"/>
      <c r="KA141" s="33"/>
      <c r="KB141" s="33"/>
      <c r="KC141" s="33"/>
      <c r="KD141" s="33"/>
      <c r="KE141" s="33"/>
      <c r="KF141" s="33"/>
      <c r="KG141" s="33"/>
      <c r="KH141" s="33"/>
      <c r="KI141" s="33"/>
      <c r="KJ141" s="33"/>
      <c r="KK141" s="33"/>
      <c r="KL141" s="33"/>
      <c r="KM141" s="33"/>
      <c r="KN141" s="33"/>
      <c r="KO141" s="33"/>
      <c r="KP141" s="33"/>
      <c r="KQ141" s="33"/>
      <c r="KR141" s="33"/>
      <c r="KS141" s="33"/>
      <c r="KT141" s="33"/>
      <c r="KU141" s="33"/>
      <c r="KV141" s="33"/>
      <c r="KW141" s="33"/>
      <c r="KX141" s="33"/>
      <c r="KY141" s="33"/>
      <c r="KZ141" s="33"/>
      <c r="LA141" s="33"/>
      <c r="LB141" s="33"/>
      <c r="LC141" s="33"/>
      <c r="LD141" s="33"/>
      <c r="LE141" s="33"/>
      <c r="LF141" s="33"/>
      <c r="LG141" s="33"/>
      <c r="LH141" s="33"/>
      <c r="LI141" s="33"/>
      <c r="LJ141" s="33"/>
      <c r="LK141" s="33"/>
      <c r="LL141" s="33"/>
      <c r="LM141" s="33"/>
      <c r="LN141" s="33"/>
      <c r="LO141" s="33"/>
      <c r="LP141" s="33"/>
      <c r="LQ141" s="33"/>
      <c r="LR141" s="33"/>
      <c r="LS141" s="33"/>
      <c r="LT141" s="33"/>
      <c r="LU141" s="33"/>
      <c r="LV141" s="33"/>
      <c r="LW141" s="33"/>
      <c r="LX141" s="33"/>
      <c r="LY141" s="33"/>
      <c r="LZ141" s="33"/>
      <c r="MA141" s="33"/>
      <c r="MB141" s="33"/>
      <c r="MC141" s="33"/>
      <c r="MD141" s="33"/>
      <c r="ME141" s="33"/>
      <c r="MF141" s="33"/>
      <c r="MG141" s="33"/>
      <c r="MH141" s="33"/>
      <c r="MI141" s="33"/>
      <c r="MJ141" s="33"/>
      <c r="MK141" s="33"/>
      <c r="ML141" s="33"/>
      <c r="MM141" s="33"/>
      <c r="MN141" s="33"/>
      <c r="MO141" s="33"/>
      <c r="MP141" s="33"/>
      <c r="MQ141" s="33"/>
      <c r="MR141" s="33"/>
      <c r="MS141" s="33"/>
      <c r="MT141" s="33"/>
      <c r="MU141" s="33"/>
      <c r="MV141" s="33"/>
      <c r="MW141" s="33"/>
      <c r="MX141" s="33"/>
      <c r="MY141" s="33"/>
      <c r="MZ141" s="33"/>
      <c r="NA141" s="33"/>
      <c r="NB141" s="33"/>
      <c r="NC141" s="33"/>
      <c r="ND141" s="33"/>
      <c r="NE141" s="33"/>
      <c r="NF141" s="33"/>
      <c r="NG141" s="33"/>
      <c r="NH141" s="33"/>
      <c r="NI141" s="33"/>
      <c r="NJ141" s="33"/>
      <c r="NK141" s="33"/>
      <c r="NL141" s="33"/>
      <c r="NM141" s="33"/>
      <c r="NN141" s="33"/>
      <c r="NO141" s="33"/>
      <c r="NP141" s="33"/>
      <c r="NQ141" s="33"/>
      <c r="NR141" s="33"/>
      <c r="NS141" s="33"/>
      <c r="NT141" s="33"/>
      <c r="NU141" s="33"/>
      <c r="NV141" s="33"/>
      <c r="NW141" s="33"/>
      <c r="NX141" s="33"/>
      <c r="NY141" s="33"/>
      <c r="NZ141" s="33"/>
      <c r="OA141" s="33"/>
      <c r="OB141" s="33"/>
      <c r="OC141" s="33"/>
      <c r="OD141" s="33"/>
      <c r="OE141" s="33"/>
      <c r="OF141" s="33"/>
      <c r="OG141" s="33"/>
      <c r="OH141" s="33"/>
      <c r="OI141" s="33"/>
      <c r="OJ141" s="33"/>
      <c r="OK141" s="33"/>
      <c r="OL141" s="33"/>
      <c r="OM141" s="33"/>
      <c r="ON141" s="33"/>
      <c r="OO141" s="33"/>
      <c r="OP141" s="33"/>
      <c r="OQ141" s="33"/>
      <c r="OR141" s="33"/>
      <c r="OS141" s="33"/>
      <c r="OT141" s="33"/>
      <c r="OU141" s="33"/>
      <c r="OV141" s="33"/>
      <c r="OW141" s="33"/>
      <c r="OX141" s="33"/>
      <c r="OY141" s="33"/>
      <c r="OZ141" s="33"/>
      <c r="PA141" s="33"/>
      <c r="PB141" s="33"/>
      <c r="PC141" s="33"/>
      <c r="PD141" s="33"/>
      <c r="PE141" s="33"/>
      <c r="PF141" s="33"/>
      <c r="PG141" s="33"/>
      <c r="PH141" s="33"/>
      <c r="PI141" s="33"/>
      <c r="PJ141" s="33"/>
      <c r="PK141" s="33"/>
      <c r="PL141" s="33"/>
      <c r="PM141" s="33"/>
      <c r="PN141" s="33"/>
      <c r="PO141" s="33"/>
      <c r="PP141" s="33"/>
      <c r="PQ141" s="33"/>
      <c r="PR141" s="33"/>
      <c r="PS141" s="33"/>
      <c r="PT141" s="33"/>
      <c r="PU141" s="33"/>
      <c r="PV141" s="33"/>
      <c r="PW141" s="33"/>
      <c r="PX141" s="33"/>
      <c r="PY141" s="33"/>
      <c r="PZ141" s="33"/>
      <c r="QA141" s="33"/>
      <c r="QB141" s="33"/>
      <c r="QC141" s="33"/>
      <c r="QD141" s="33"/>
      <c r="QE141" s="33"/>
      <c r="QF141" s="33"/>
      <c r="QG141" s="33"/>
      <c r="QH141" s="33"/>
      <c r="QI141" s="33"/>
      <c r="QJ141" s="33"/>
      <c r="QK141" s="33"/>
      <c r="QL141" s="33"/>
      <c r="QM141" s="33"/>
      <c r="QN141" s="33"/>
      <c r="QO141" s="33"/>
      <c r="QP141" s="33"/>
      <c r="QQ141" s="33"/>
      <c r="QR141" s="33"/>
      <c r="QS141" s="33"/>
      <c r="QT141" s="33"/>
      <c r="QU141" s="33"/>
      <c r="QV141" s="33"/>
      <c r="QW141" s="33"/>
      <c r="QX141" s="33"/>
      <c r="QY141" s="33"/>
      <c r="QZ141" s="33"/>
      <c r="RA141" s="33"/>
      <c r="RB141" s="33"/>
      <c r="RC141" s="33"/>
      <c r="RD141" s="33"/>
      <c r="RE141" s="33"/>
      <c r="RF141" s="33"/>
      <c r="RG141" s="33"/>
      <c r="RH141" s="33"/>
      <c r="RI141" s="33"/>
      <c r="RJ141" s="33"/>
      <c r="RK141" s="33"/>
      <c r="RL141" s="33"/>
      <c r="RM141" s="33"/>
      <c r="RN141" s="33"/>
      <c r="RO141" s="33"/>
      <c r="RP141" s="33"/>
      <c r="RQ141" s="33"/>
      <c r="RR141" s="33"/>
      <c r="RS141" s="33"/>
      <c r="RT141" s="33"/>
      <c r="RU141" s="33"/>
      <c r="RV141" s="33"/>
      <c r="RW141" s="33"/>
      <c r="RX141" s="33"/>
      <c r="RY141" s="33"/>
      <c r="RZ141" s="33"/>
      <c r="SA141" s="33"/>
      <c r="SB141" s="33"/>
      <c r="SC141" s="33"/>
      <c r="SD141" s="33"/>
      <c r="SE141" s="33"/>
      <c r="SF141" s="33"/>
      <c r="SG141" s="33"/>
      <c r="SH141" s="33"/>
      <c r="SI141" s="33"/>
      <c r="SJ141" s="33"/>
      <c r="SK141" s="33"/>
      <c r="SL141" s="33"/>
      <c r="SM141" s="33"/>
      <c r="SN141" s="33"/>
      <c r="SO141" s="33"/>
      <c r="SP141" s="33"/>
      <c r="SQ141" s="33"/>
      <c r="SR141" s="33"/>
      <c r="SS141" s="33"/>
      <c r="ST141" s="33"/>
      <c r="SU141" s="33"/>
      <c r="SV141" s="33"/>
      <c r="SW141" s="33"/>
      <c r="SX141" s="33"/>
      <c r="SY141" s="33"/>
      <c r="SZ141" s="33"/>
      <c r="TA141" s="33"/>
      <c r="TB141" s="33"/>
      <c r="TC141" s="33"/>
      <c r="TD141" s="33"/>
      <c r="TE141" s="33"/>
      <c r="TF141" s="33"/>
      <c r="TG141" s="33"/>
      <c r="TH141" s="33"/>
      <c r="TI141" s="33"/>
      <c r="TJ141" s="33"/>
      <c r="TK141" s="33"/>
      <c r="TL141" s="33"/>
      <c r="TM141" s="33"/>
      <c r="TN141" s="33"/>
      <c r="TO141" s="33"/>
      <c r="TP141" s="33"/>
      <c r="TQ141" s="33"/>
      <c r="TR141" s="33"/>
      <c r="TS141" s="33"/>
      <c r="TT141" s="33"/>
      <c r="TU141" s="33"/>
      <c r="TV141" s="33"/>
      <c r="TW141" s="33"/>
      <c r="TX141" s="33"/>
      <c r="TY141" s="33"/>
      <c r="TZ141" s="33"/>
      <c r="UA141" s="33"/>
      <c r="UB141" s="33"/>
      <c r="UC141" s="33"/>
      <c r="UD141" s="33"/>
      <c r="UE141" s="33"/>
      <c r="UF141" s="33"/>
      <c r="UG141" s="33"/>
      <c r="UH141" s="33"/>
      <c r="UI141" s="33"/>
      <c r="UJ141" s="33"/>
      <c r="UK141" s="33"/>
      <c r="UL141" s="33"/>
      <c r="UM141" s="33"/>
      <c r="UN141" s="33"/>
      <c r="UO141" s="33"/>
      <c r="UP141" s="33"/>
      <c r="UQ141" s="33"/>
      <c r="UR141" s="33"/>
      <c r="US141" s="33"/>
      <c r="UT141" s="33"/>
      <c r="UU141" s="33"/>
      <c r="UV141" s="33"/>
      <c r="UW141" s="33"/>
      <c r="UX141" s="33"/>
      <c r="UY141" s="33"/>
      <c r="UZ141" s="33"/>
      <c r="VA141" s="33"/>
      <c r="VB141" s="33"/>
      <c r="VC141" s="33"/>
      <c r="VD141" s="33"/>
      <c r="VE141" s="33"/>
      <c r="VF141" s="33"/>
      <c r="VG141" s="33"/>
      <c r="VH141" s="33"/>
      <c r="VI141" s="33"/>
      <c r="VJ141" s="33"/>
      <c r="VK141" s="33"/>
      <c r="VL141" s="33"/>
      <c r="VM141" s="33"/>
      <c r="VN141" s="33"/>
      <c r="VO141" s="33"/>
      <c r="VP141" s="33"/>
      <c r="VQ141" s="33"/>
      <c r="VR141" s="33"/>
      <c r="VS141" s="33"/>
      <c r="VT141" s="33"/>
      <c r="VU141" s="33"/>
      <c r="VV141" s="33"/>
      <c r="VW141" s="33"/>
      <c r="VX141" s="33"/>
      <c r="VY141" s="33"/>
      <c r="VZ141" s="33"/>
      <c r="WA141" s="33"/>
      <c r="WB141" s="33"/>
      <c r="WC141" s="33"/>
      <c r="WD141" s="33"/>
      <c r="WE141" s="33"/>
      <c r="WF141" s="33"/>
      <c r="WG141" s="33"/>
      <c r="WH141" s="33"/>
      <c r="WI141" s="33"/>
      <c r="WJ141" s="33"/>
      <c r="WK141" s="33"/>
      <c r="WL141" s="33"/>
      <c r="WM141" s="33"/>
      <c r="WN141" s="33"/>
      <c r="WO141" s="33"/>
      <c r="WP141" s="33"/>
      <c r="WQ141" s="33"/>
      <c r="WR141" s="33"/>
      <c r="WS141" s="33"/>
      <c r="WT141" s="33"/>
      <c r="WU141" s="33"/>
      <c r="WV141" s="33"/>
      <c r="WW141" s="33"/>
      <c r="WX141" s="33"/>
      <c r="WY141" s="33"/>
      <c r="WZ141" s="33"/>
      <c r="XA141" s="33"/>
      <c r="XB141" s="33"/>
      <c r="XC141" s="33"/>
      <c r="XD141" s="33"/>
      <c r="XE141" s="33"/>
      <c r="XF141" s="33"/>
      <c r="XG141" s="33"/>
      <c r="XH141" s="33"/>
      <c r="XI141" s="33"/>
      <c r="XJ141" s="33"/>
      <c r="XK141" s="33"/>
      <c r="XL141" s="33"/>
      <c r="XM141" s="33"/>
      <c r="XN141" s="33"/>
      <c r="XO141" s="33"/>
      <c r="XP141" s="33"/>
      <c r="XQ141" s="33"/>
      <c r="XR141" s="33"/>
      <c r="XS141" s="33"/>
      <c r="XT141" s="33"/>
      <c r="XU141" s="33"/>
      <c r="XV141" s="33"/>
      <c r="XW141" s="33"/>
      <c r="XX141" s="33"/>
      <c r="XY141" s="33"/>
      <c r="XZ141" s="33"/>
      <c r="YA141" s="33"/>
      <c r="YB141" s="33"/>
      <c r="YC141" s="33"/>
      <c r="YD141" s="33"/>
      <c r="YE141" s="33"/>
      <c r="YF141" s="33"/>
      <c r="YG141" s="33"/>
      <c r="YH141" s="33"/>
      <c r="YI141" s="33"/>
      <c r="YJ141" s="33"/>
      <c r="YK141" s="33"/>
      <c r="YL141" s="33"/>
      <c r="YM141" s="33"/>
      <c r="YN141" s="33"/>
      <c r="YO141" s="33"/>
      <c r="YP141" s="33"/>
      <c r="YQ141" s="33"/>
      <c r="YR141" s="33"/>
      <c r="YS141" s="33"/>
      <c r="YT141" s="33"/>
      <c r="YU141" s="33"/>
      <c r="YV141" s="33"/>
      <c r="YW141" s="33"/>
      <c r="YX141" s="33"/>
      <c r="YY141" s="33"/>
      <c r="YZ141" s="33"/>
      <c r="ZA141" s="33"/>
      <c r="ZB141" s="33"/>
      <c r="ZC141" s="33"/>
      <c r="ZD141" s="33"/>
      <c r="ZE141" s="33"/>
      <c r="ZF141" s="33"/>
      <c r="ZG141" s="33"/>
      <c r="ZH141" s="33"/>
      <c r="ZI141" s="33"/>
      <c r="ZJ141" s="33"/>
      <c r="ZK141" s="33"/>
      <c r="ZL141" s="33"/>
      <c r="ZM141" s="33"/>
      <c r="ZN141" s="33"/>
      <c r="ZO141" s="33"/>
      <c r="ZP141" s="33"/>
      <c r="ZQ141" s="33"/>
      <c r="ZR141" s="33"/>
      <c r="ZS141" s="33"/>
      <c r="ZT141" s="33"/>
      <c r="ZU141" s="33"/>
      <c r="ZV141" s="33"/>
      <c r="ZW141" s="33"/>
      <c r="ZX141" s="33"/>
      <c r="ZY141" s="33"/>
      <c r="ZZ141" s="33"/>
      <c r="AAA141" s="33"/>
      <c r="AAB141" s="33"/>
      <c r="AAC141" s="33"/>
      <c r="AAD141" s="33"/>
      <c r="AAE141" s="33"/>
      <c r="AAF141" s="33"/>
      <c r="AAG141" s="33"/>
      <c r="AAH141" s="33"/>
      <c r="AAI141" s="33"/>
      <c r="AAJ141" s="33"/>
      <c r="AAK141" s="33"/>
      <c r="AAL141" s="33"/>
      <c r="AAM141" s="33"/>
      <c r="AAN141" s="33"/>
      <c r="AAO141" s="33"/>
      <c r="AAP141" s="33"/>
      <c r="AAQ141" s="33"/>
      <c r="AAR141" s="33"/>
      <c r="AAS141" s="33"/>
      <c r="AAT141" s="33"/>
      <c r="AAU141" s="33"/>
      <c r="AAV141" s="33"/>
      <c r="AAW141" s="33"/>
      <c r="AAX141" s="33"/>
      <c r="AAY141" s="33"/>
      <c r="AAZ141" s="33"/>
      <c r="ABA141" s="33"/>
      <c r="ABB141" s="33"/>
      <c r="ABC141" s="33"/>
      <c r="ABD141" s="33"/>
      <c r="ABE141" s="33"/>
      <c r="ABF141" s="33"/>
      <c r="ABG141" s="33"/>
      <c r="ABH141" s="33"/>
      <c r="ABI141" s="33"/>
      <c r="ABJ141" s="33"/>
      <c r="ABK141" s="33"/>
      <c r="ABL141" s="33"/>
      <c r="ABM141" s="33"/>
      <c r="ABN141" s="33"/>
      <c r="ABO141" s="33"/>
      <c r="ABP141" s="33"/>
      <c r="ABQ141" s="33"/>
      <c r="ABR141" s="33"/>
      <c r="ABS141" s="33"/>
      <c r="ABT141" s="33"/>
      <c r="ABU141" s="33"/>
      <c r="ABV141" s="33"/>
      <c r="ABW141" s="33"/>
      <c r="ABX141" s="33"/>
      <c r="ABY141" s="33"/>
      <c r="ABZ141" s="33"/>
      <c r="ACA141" s="33"/>
      <c r="ACB141" s="33"/>
      <c r="ACC141" s="33"/>
      <c r="ACD141" s="33"/>
      <c r="ACE141" s="33"/>
      <c r="ACF141" s="33"/>
      <c r="ACG141" s="33"/>
      <c r="ACH141" s="33"/>
      <c r="ACI141" s="33"/>
      <c r="ACJ141" s="33"/>
      <c r="ACK141" s="33"/>
      <c r="ACL141" s="33"/>
      <c r="ACM141" s="33"/>
      <c r="ACN141" s="33"/>
      <c r="ACO141" s="33"/>
      <c r="ACP141" s="33"/>
      <c r="ACQ141" s="33"/>
      <c r="ACR141" s="33"/>
      <c r="ACS141" s="33"/>
      <c r="ACT141" s="33"/>
      <c r="ACU141" s="33"/>
      <c r="ACV141" s="33"/>
      <c r="ACW141" s="33"/>
      <c r="ACX141" s="33"/>
      <c r="ACY141" s="33"/>
      <c r="ACZ141" s="33"/>
      <c r="ADA141" s="33"/>
      <c r="ADB141" s="33"/>
      <c r="ADC141" s="33"/>
      <c r="ADD141" s="33"/>
      <c r="ADE141" s="33"/>
      <c r="ADF141" s="33"/>
      <c r="ADG141" s="33"/>
      <c r="ADH141" s="33"/>
      <c r="ADI141" s="33"/>
      <c r="ADJ141" s="33"/>
      <c r="ADK141" s="33"/>
      <c r="ADL141" s="33"/>
      <c r="ADM141" s="33"/>
      <c r="ADN141" s="33"/>
      <c r="ADO141" s="33"/>
      <c r="ADP141" s="33"/>
      <c r="ADQ141" s="33"/>
      <c r="ADR141" s="33"/>
      <c r="ADS141" s="33"/>
      <c r="ADT141" s="33"/>
      <c r="ADU141" s="33"/>
      <c r="ADV141" s="33"/>
      <c r="ADW141" s="33"/>
      <c r="ADX141" s="33"/>
      <c r="ADY141" s="33"/>
      <c r="ADZ141" s="33"/>
      <c r="AEA141" s="33"/>
      <c r="AEB141" s="33"/>
      <c r="AEC141" s="33"/>
      <c r="AED141" s="33"/>
      <c r="AEE141" s="33"/>
      <c r="AEF141" s="33"/>
      <c r="AEG141" s="33"/>
      <c r="AEH141" s="33"/>
      <c r="AEI141" s="33"/>
      <c r="AEJ141" s="33"/>
      <c r="AEK141" s="33"/>
      <c r="AEL141" s="33"/>
      <c r="AEM141" s="33"/>
      <c r="AEN141" s="33"/>
      <c r="AEO141" s="33"/>
      <c r="AEP141" s="33"/>
      <c r="AEQ141" s="33"/>
      <c r="AER141" s="33"/>
      <c r="AES141" s="33"/>
      <c r="AET141" s="33"/>
      <c r="AEU141" s="33"/>
      <c r="AEV141" s="33"/>
      <c r="AEW141" s="33"/>
      <c r="AEX141" s="33"/>
      <c r="AEY141" s="33"/>
      <c r="AEZ141" s="33"/>
      <c r="AFA141" s="33"/>
      <c r="AFB141" s="33"/>
      <c r="AFC141" s="33"/>
      <c r="AFD141" s="33"/>
      <c r="AFE141" s="33"/>
      <c r="AFF141" s="33"/>
      <c r="AFG141" s="33"/>
      <c r="AFH141" s="33"/>
      <c r="AFI141" s="33"/>
      <c r="AFJ141" s="33"/>
      <c r="AFK141" s="33"/>
      <c r="AFL141" s="33"/>
      <c r="AFM141" s="33"/>
      <c r="AFN141" s="33"/>
      <c r="AFO141" s="33"/>
      <c r="AFP141" s="33"/>
      <c r="AFQ141" s="33"/>
      <c r="AFR141" s="33"/>
      <c r="AFS141" s="33"/>
      <c r="AFT141" s="33"/>
      <c r="AFU141" s="33"/>
      <c r="AFV141" s="33"/>
      <c r="AFW141" s="33"/>
      <c r="AFX141" s="33"/>
      <c r="AFY141" s="33"/>
      <c r="AFZ141" s="33"/>
      <c r="AGA141" s="33"/>
      <c r="AGB141" s="33"/>
      <c r="AGC141" s="33"/>
      <c r="AGD141" s="33"/>
      <c r="AGE141" s="33"/>
      <c r="AGF141" s="33"/>
      <c r="AGG141" s="33"/>
      <c r="AGH141" s="33"/>
      <c r="AGI141" s="33"/>
      <c r="AGJ141" s="33"/>
      <c r="AGK141" s="33"/>
      <c r="AGL141" s="33"/>
      <c r="AGM141" s="33"/>
      <c r="AGN141" s="33"/>
      <c r="AGO141" s="33"/>
      <c r="AGP141" s="33"/>
      <c r="AGQ141" s="33"/>
      <c r="AGR141" s="33"/>
      <c r="AGS141" s="33"/>
      <c r="AGT141" s="33"/>
      <c r="AGU141" s="33"/>
      <c r="AGV141" s="33"/>
      <c r="AGW141" s="33"/>
      <c r="AGX141" s="33"/>
      <c r="AGY141" s="33"/>
      <c r="AGZ141" s="33"/>
      <c r="AHA141" s="33"/>
      <c r="AHB141" s="33"/>
      <c r="AHC141" s="33"/>
      <c r="AHD141" s="33"/>
      <c r="AHE141" s="33"/>
      <c r="AHF141" s="33"/>
      <c r="AHG141" s="33"/>
      <c r="AHH141" s="33"/>
      <c r="AHI141" s="33"/>
      <c r="AHJ141" s="33"/>
      <c r="AHK141" s="33"/>
      <c r="AHL141" s="33"/>
      <c r="AHM141" s="33"/>
      <c r="AHN141" s="33"/>
      <c r="AHO141" s="33"/>
      <c r="AHP141" s="33"/>
      <c r="AHQ141" s="33"/>
      <c r="AHR141" s="33"/>
      <c r="AHS141" s="33"/>
      <c r="AHT141" s="33"/>
      <c r="AHU141" s="33"/>
      <c r="AHV141" s="33"/>
      <c r="AHW141" s="33"/>
      <c r="AHX141" s="33"/>
      <c r="AHY141" s="33"/>
      <c r="AHZ141" s="33"/>
      <c r="AIA141" s="33"/>
      <c r="AIB141" s="33"/>
      <c r="AIC141" s="33"/>
      <c r="AID141" s="33"/>
      <c r="AIE141" s="33"/>
      <c r="AIF141" s="33"/>
      <c r="AIG141" s="33"/>
      <c r="AIH141" s="33"/>
      <c r="AII141" s="33"/>
      <c r="AIJ141" s="33"/>
      <c r="AIK141" s="33"/>
      <c r="AIL141" s="33"/>
      <c r="AIM141" s="33"/>
      <c r="AIN141" s="33"/>
      <c r="AIO141" s="33"/>
      <c r="AIP141" s="33"/>
      <c r="AIQ141" s="33"/>
      <c r="AIR141" s="33"/>
      <c r="AIS141" s="33"/>
      <c r="AIT141" s="33"/>
      <c r="AIU141" s="33"/>
      <c r="AIV141" s="33"/>
      <c r="AIW141" s="33"/>
      <c r="AIX141" s="33"/>
      <c r="AIY141" s="33"/>
      <c r="AIZ141" s="33"/>
      <c r="AJA141" s="33"/>
      <c r="AJB141" s="33"/>
      <c r="AJC141" s="33"/>
      <c r="AJD141" s="33"/>
      <c r="AJE141" s="33"/>
      <c r="AJF141" s="33"/>
      <c r="AJG141" s="33"/>
      <c r="AJH141" s="33"/>
      <c r="AJI141" s="33"/>
      <c r="AJJ141" s="33"/>
      <c r="AJK141" s="33"/>
      <c r="AJL141" s="33"/>
      <c r="AJM141" s="33"/>
      <c r="AJN141" s="33"/>
      <c r="AJO141" s="33"/>
      <c r="AJP141" s="33"/>
      <c r="AJQ141" s="33"/>
      <c r="AJR141" s="33"/>
      <c r="AJS141" s="33"/>
      <c r="AJT141" s="33"/>
      <c r="AJU141" s="33"/>
      <c r="AJV141" s="33"/>
      <c r="AJW141" s="33"/>
      <c r="AJX141" s="33"/>
      <c r="AJY141" s="33"/>
      <c r="AJZ141" s="33"/>
      <c r="AKA141" s="33"/>
      <c r="AKB141" s="33"/>
      <c r="AKC141" s="33"/>
      <c r="AKD141" s="33"/>
      <c r="AKE141" s="33"/>
      <c r="AKF141" s="33"/>
      <c r="AKG141" s="33"/>
      <c r="AKH141" s="33"/>
      <c r="AKI141" s="33"/>
      <c r="AKJ141" s="33"/>
      <c r="AKK141" s="33"/>
      <c r="AKL141" s="33"/>
      <c r="AKM141" s="33"/>
      <c r="AKN141" s="33"/>
      <c r="AKO141" s="33"/>
      <c r="AKP141" s="33"/>
      <c r="AKQ141" s="33"/>
      <c r="AKR141" s="33"/>
      <c r="AKS141" s="33"/>
      <c r="AKT141" s="33"/>
      <c r="AKU141" s="33"/>
      <c r="AKV141" s="33"/>
      <c r="AKW141" s="33"/>
      <c r="AKX141" s="33"/>
      <c r="AKY141" s="33"/>
      <c r="AKZ141" s="33"/>
      <c r="ALA141" s="33"/>
      <c r="ALB141" s="33"/>
      <c r="ALC141" s="33"/>
      <c r="ALD141" s="33"/>
      <c r="ALE141" s="33"/>
      <c r="ALF141" s="33"/>
      <c r="ALG141" s="33"/>
      <c r="ALH141" s="33"/>
      <c r="ALI141" s="33"/>
      <c r="ALJ141" s="33"/>
      <c r="ALK141" s="33"/>
      <c r="ALL141" s="33"/>
      <c r="ALM141" s="33"/>
      <c r="ALN141" s="33"/>
      <c r="ALO141" s="33"/>
      <c r="ALP141" s="33"/>
      <c r="ALQ141" s="33"/>
      <c r="ALR141" s="33"/>
      <c r="ALS141" s="33"/>
      <c r="ALT141" s="33"/>
      <c r="ALU141" s="33"/>
      <c r="ALV141" s="33"/>
      <c r="ALW141" s="33"/>
      <c r="ALX141" s="33"/>
      <c r="ALY141" s="33"/>
      <c r="ALZ141" s="33"/>
      <c r="AMA141" s="33"/>
      <c r="AMB141" s="33"/>
      <c r="AMC141" s="33"/>
      <c r="AMD141" s="33"/>
      <c r="AME141" s="33"/>
      <c r="AMF141" s="33"/>
      <c r="AMG141" s="33"/>
      <c r="AMH141" s="33"/>
      <c r="AMI141" s="33"/>
      <c r="AMJ141" s="33"/>
      <c r="AMK141" s="33"/>
    </row>
    <row r="142" spans="1:1025" ht="15" customHeight="1">
      <c r="A142" s="344" t="s">
        <v>175</v>
      </c>
      <c r="B142" s="344"/>
      <c r="C142" s="344"/>
      <c r="D142" s="344"/>
      <c r="E142" s="344"/>
      <c r="F142" s="344"/>
      <c r="G142" s="344"/>
      <c r="H142" s="3"/>
    </row>
    <row r="143" spans="1:1025" ht="13.5" customHeight="1">
      <c r="A143" s="88"/>
      <c r="B143" s="356" t="s">
        <v>117</v>
      </c>
      <c r="C143" s="356"/>
      <c r="D143" s="356"/>
      <c r="E143" s="356"/>
      <c r="F143" s="356"/>
      <c r="G143" s="62" t="s">
        <v>18</v>
      </c>
      <c r="H143" s="3"/>
    </row>
    <row r="144" spans="1:1025" ht="13.5" customHeight="1">
      <c r="A144" s="89" t="s">
        <v>8</v>
      </c>
      <c r="B144" s="357" t="s">
        <v>176</v>
      </c>
      <c r="C144" s="357"/>
      <c r="D144" s="357"/>
      <c r="E144" s="357"/>
      <c r="F144" s="357"/>
      <c r="G144" s="107">
        <f>'AL UNIFORMES E EQUIPAMENTOS'!H13</f>
        <v>126.28066666666669</v>
      </c>
      <c r="H144" s="3"/>
    </row>
    <row r="145" spans="1:1025" ht="13.5" customHeight="1">
      <c r="A145" s="89" t="s">
        <v>10</v>
      </c>
      <c r="B145" s="357" t="s">
        <v>177</v>
      </c>
      <c r="C145" s="357"/>
      <c r="D145" s="357"/>
      <c r="E145" s="357"/>
      <c r="F145" s="357"/>
      <c r="G145" s="108">
        <f>'AL UNIFORMES E EQUIPAMENTOS'!H24</f>
        <v>6.1016666666666666</v>
      </c>
      <c r="H145" s="3"/>
    </row>
    <row r="146" spans="1:1025">
      <c r="A146" s="90" t="s">
        <v>12</v>
      </c>
      <c r="B146" s="262" t="s">
        <v>178</v>
      </c>
      <c r="C146" s="262"/>
      <c r="D146" s="262"/>
      <c r="E146" s="262"/>
      <c r="F146" s="262"/>
      <c r="G146" s="91">
        <v>0</v>
      </c>
      <c r="H146" s="3"/>
    </row>
    <row r="147" spans="1:1025" ht="15">
      <c r="A147" s="264" t="s">
        <v>179</v>
      </c>
      <c r="B147" s="264"/>
      <c r="C147" s="264"/>
      <c r="D147" s="264"/>
      <c r="E147" s="264"/>
      <c r="F147" s="264"/>
      <c r="G147" s="53">
        <f>SUM(G144:G146)</f>
        <v>132.38233333333335</v>
      </c>
      <c r="H147" s="28"/>
    </row>
    <row r="148" spans="1:1025" s="31" customFormat="1" ht="30.75" customHeight="1">
      <c r="A148" s="87"/>
      <c r="B148" s="168"/>
      <c r="C148" s="168"/>
      <c r="D148" s="203"/>
      <c r="E148" s="204"/>
      <c r="F148" s="204"/>
      <c r="G148" s="204"/>
      <c r="H148" s="36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33"/>
      <c r="CC148" s="33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33"/>
      <c r="CQ148" s="33"/>
      <c r="CR148" s="33"/>
      <c r="CS148" s="33"/>
      <c r="CT148" s="33"/>
      <c r="CU148" s="33"/>
      <c r="CV148" s="33"/>
      <c r="CW148" s="33"/>
      <c r="CX148" s="33"/>
      <c r="CY148" s="33"/>
      <c r="CZ148" s="33"/>
      <c r="DA148" s="33"/>
      <c r="DB148" s="33"/>
      <c r="DC148" s="33"/>
      <c r="DD148" s="33"/>
      <c r="DE148" s="33"/>
      <c r="DF148" s="33"/>
      <c r="DG148" s="33"/>
      <c r="DH148" s="33"/>
      <c r="DI148" s="33"/>
      <c r="DJ148" s="33"/>
      <c r="DK148" s="33"/>
      <c r="DL148" s="33"/>
      <c r="DM148" s="33"/>
      <c r="DN148" s="33"/>
      <c r="DO148" s="33"/>
      <c r="DP148" s="33"/>
      <c r="DQ148" s="33"/>
      <c r="DR148" s="33"/>
      <c r="DS148" s="33"/>
      <c r="DT148" s="33"/>
      <c r="DU148" s="33"/>
      <c r="DV148" s="33"/>
      <c r="DW148" s="33"/>
      <c r="DX148" s="33"/>
      <c r="DY148" s="33"/>
      <c r="DZ148" s="33"/>
      <c r="EA148" s="33"/>
      <c r="EB148" s="33"/>
      <c r="EC148" s="33"/>
      <c r="ED148" s="33"/>
      <c r="EE148" s="33"/>
      <c r="EF148" s="33"/>
      <c r="EG148" s="33"/>
      <c r="EH148" s="33"/>
      <c r="EI148" s="33"/>
      <c r="EJ148" s="33"/>
      <c r="EK148" s="33"/>
      <c r="EL148" s="33"/>
      <c r="EM148" s="33"/>
      <c r="EN148" s="33"/>
      <c r="EO148" s="33"/>
      <c r="EP148" s="33"/>
      <c r="EQ148" s="33"/>
      <c r="ER148" s="33"/>
      <c r="ES148" s="33"/>
      <c r="ET148" s="33"/>
      <c r="EU148" s="33"/>
      <c r="EV148" s="33"/>
      <c r="EW148" s="33"/>
      <c r="EX148" s="33"/>
      <c r="EY148" s="33"/>
      <c r="EZ148" s="33"/>
      <c r="FA148" s="33"/>
      <c r="FB148" s="33"/>
      <c r="FC148" s="33"/>
      <c r="FD148" s="33"/>
      <c r="FE148" s="33"/>
      <c r="FF148" s="33"/>
      <c r="FG148" s="33"/>
      <c r="FH148" s="33"/>
      <c r="FI148" s="33"/>
      <c r="FJ148" s="33"/>
      <c r="FK148" s="33"/>
      <c r="FL148" s="33"/>
      <c r="FM148" s="33"/>
      <c r="FN148" s="33"/>
      <c r="FO148" s="33"/>
      <c r="FP148" s="33"/>
      <c r="FQ148" s="33"/>
      <c r="FR148" s="33"/>
      <c r="FS148" s="33"/>
      <c r="FT148" s="33"/>
      <c r="FU148" s="33"/>
      <c r="FV148" s="33"/>
      <c r="FW148" s="33"/>
      <c r="FX148" s="33"/>
      <c r="FY148" s="33"/>
      <c r="FZ148" s="33"/>
      <c r="GA148" s="33"/>
      <c r="GB148" s="33"/>
      <c r="GC148" s="33"/>
      <c r="GD148" s="33"/>
      <c r="GE148" s="33"/>
      <c r="GF148" s="33"/>
      <c r="GG148" s="33"/>
      <c r="GH148" s="33"/>
      <c r="GI148" s="33"/>
      <c r="GJ148" s="33"/>
      <c r="GK148" s="33"/>
      <c r="GL148" s="33"/>
      <c r="GM148" s="33"/>
      <c r="GN148" s="33"/>
      <c r="GO148" s="33"/>
      <c r="GP148" s="33"/>
      <c r="GQ148" s="33"/>
      <c r="GR148" s="33"/>
      <c r="GS148" s="33"/>
      <c r="GT148" s="33"/>
      <c r="GU148" s="33"/>
      <c r="GV148" s="33"/>
      <c r="GW148" s="33"/>
      <c r="GX148" s="33"/>
      <c r="GY148" s="33"/>
      <c r="GZ148" s="33"/>
      <c r="HA148" s="33"/>
      <c r="HB148" s="33"/>
      <c r="HC148" s="33"/>
      <c r="HD148" s="33"/>
      <c r="HE148" s="33"/>
      <c r="HF148" s="33"/>
      <c r="HG148" s="33"/>
      <c r="HH148" s="33"/>
      <c r="HI148" s="33"/>
      <c r="HJ148" s="33"/>
      <c r="HK148" s="33"/>
      <c r="HL148" s="33"/>
      <c r="HM148" s="33"/>
      <c r="HN148" s="33"/>
      <c r="HO148" s="33"/>
      <c r="HP148" s="33"/>
      <c r="HQ148" s="33"/>
      <c r="HR148" s="33"/>
      <c r="HS148" s="33"/>
      <c r="HT148" s="33"/>
      <c r="HU148" s="33"/>
      <c r="HV148" s="33"/>
      <c r="HW148" s="33"/>
      <c r="HX148" s="33"/>
      <c r="HY148" s="33"/>
      <c r="HZ148" s="33"/>
      <c r="IA148" s="33"/>
      <c r="IB148" s="33"/>
      <c r="IC148" s="33"/>
      <c r="ID148" s="33"/>
      <c r="IE148" s="33"/>
      <c r="IF148" s="33"/>
      <c r="IG148" s="33"/>
      <c r="IH148" s="33"/>
      <c r="II148" s="33"/>
      <c r="IJ148" s="33"/>
      <c r="IK148" s="33"/>
      <c r="IL148" s="33"/>
      <c r="IM148" s="33"/>
      <c r="IN148" s="33"/>
      <c r="IO148" s="33"/>
      <c r="IP148" s="33"/>
      <c r="IQ148" s="33"/>
      <c r="IR148" s="33"/>
      <c r="IS148" s="33"/>
      <c r="IT148" s="33"/>
      <c r="IU148" s="33"/>
      <c r="IV148" s="33"/>
      <c r="IW148" s="33"/>
      <c r="IX148" s="33"/>
      <c r="IY148" s="33"/>
      <c r="IZ148" s="33"/>
      <c r="JA148" s="33"/>
      <c r="JB148" s="33"/>
      <c r="JC148" s="33"/>
      <c r="JD148" s="33"/>
      <c r="JE148" s="33"/>
      <c r="JF148" s="33"/>
      <c r="JG148" s="33"/>
      <c r="JH148" s="33"/>
      <c r="JI148" s="33"/>
      <c r="JJ148" s="33"/>
      <c r="JK148" s="33"/>
      <c r="JL148" s="33"/>
      <c r="JM148" s="33"/>
      <c r="JN148" s="33"/>
      <c r="JO148" s="33"/>
      <c r="JP148" s="33"/>
      <c r="JQ148" s="33"/>
      <c r="JR148" s="33"/>
      <c r="JS148" s="33"/>
      <c r="JT148" s="33"/>
      <c r="JU148" s="33"/>
      <c r="JV148" s="33"/>
      <c r="JW148" s="33"/>
      <c r="JX148" s="33"/>
      <c r="JY148" s="33"/>
      <c r="JZ148" s="33"/>
      <c r="KA148" s="33"/>
      <c r="KB148" s="33"/>
      <c r="KC148" s="33"/>
      <c r="KD148" s="33"/>
      <c r="KE148" s="33"/>
      <c r="KF148" s="33"/>
      <c r="KG148" s="33"/>
      <c r="KH148" s="33"/>
      <c r="KI148" s="33"/>
      <c r="KJ148" s="33"/>
      <c r="KK148" s="33"/>
      <c r="KL148" s="33"/>
      <c r="KM148" s="33"/>
      <c r="KN148" s="33"/>
      <c r="KO148" s="33"/>
      <c r="KP148" s="33"/>
      <c r="KQ148" s="33"/>
      <c r="KR148" s="33"/>
      <c r="KS148" s="33"/>
      <c r="KT148" s="33"/>
      <c r="KU148" s="33"/>
      <c r="KV148" s="33"/>
      <c r="KW148" s="33"/>
      <c r="KX148" s="33"/>
      <c r="KY148" s="33"/>
      <c r="KZ148" s="33"/>
      <c r="LA148" s="33"/>
      <c r="LB148" s="33"/>
      <c r="LC148" s="33"/>
      <c r="LD148" s="33"/>
      <c r="LE148" s="33"/>
      <c r="LF148" s="33"/>
      <c r="LG148" s="33"/>
      <c r="LH148" s="33"/>
      <c r="LI148" s="33"/>
      <c r="LJ148" s="33"/>
      <c r="LK148" s="33"/>
      <c r="LL148" s="33"/>
      <c r="LM148" s="33"/>
      <c r="LN148" s="33"/>
      <c r="LO148" s="33"/>
      <c r="LP148" s="33"/>
      <c r="LQ148" s="33"/>
      <c r="LR148" s="33"/>
      <c r="LS148" s="33"/>
      <c r="LT148" s="33"/>
      <c r="LU148" s="33"/>
      <c r="LV148" s="33"/>
      <c r="LW148" s="33"/>
      <c r="LX148" s="33"/>
      <c r="LY148" s="33"/>
      <c r="LZ148" s="33"/>
      <c r="MA148" s="33"/>
      <c r="MB148" s="33"/>
      <c r="MC148" s="33"/>
      <c r="MD148" s="33"/>
      <c r="ME148" s="33"/>
      <c r="MF148" s="33"/>
      <c r="MG148" s="33"/>
      <c r="MH148" s="33"/>
      <c r="MI148" s="33"/>
      <c r="MJ148" s="33"/>
      <c r="MK148" s="33"/>
      <c r="ML148" s="33"/>
      <c r="MM148" s="33"/>
      <c r="MN148" s="33"/>
      <c r="MO148" s="33"/>
      <c r="MP148" s="33"/>
      <c r="MQ148" s="33"/>
      <c r="MR148" s="33"/>
      <c r="MS148" s="33"/>
      <c r="MT148" s="33"/>
      <c r="MU148" s="33"/>
      <c r="MV148" s="33"/>
      <c r="MW148" s="33"/>
      <c r="MX148" s="33"/>
      <c r="MY148" s="33"/>
      <c r="MZ148" s="33"/>
      <c r="NA148" s="33"/>
      <c r="NB148" s="33"/>
      <c r="NC148" s="33"/>
      <c r="ND148" s="33"/>
      <c r="NE148" s="33"/>
      <c r="NF148" s="33"/>
      <c r="NG148" s="33"/>
      <c r="NH148" s="33"/>
      <c r="NI148" s="33"/>
      <c r="NJ148" s="33"/>
      <c r="NK148" s="33"/>
      <c r="NL148" s="33"/>
      <c r="NM148" s="33"/>
      <c r="NN148" s="33"/>
      <c r="NO148" s="33"/>
      <c r="NP148" s="33"/>
      <c r="NQ148" s="33"/>
      <c r="NR148" s="33"/>
      <c r="NS148" s="33"/>
      <c r="NT148" s="33"/>
      <c r="NU148" s="33"/>
      <c r="NV148" s="33"/>
      <c r="NW148" s="33"/>
      <c r="NX148" s="33"/>
      <c r="NY148" s="33"/>
      <c r="NZ148" s="33"/>
      <c r="OA148" s="33"/>
      <c r="OB148" s="33"/>
      <c r="OC148" s="33"/>
      <c r="OD148" s="33"/>
      <c r="OE148" s="33"/>
      <c r="OF148" s="33"/>
      <c r="OG148" s="33"/>
      <c r="OH148" s="33"/>
      <c r="OI148" s="33"/>
      <c r="OJ148" s="33"/>
      <c r="OK148" s="33"/>
      <c r="OL148" s="33"/>
      <c r="OM148" s="33"/>
      <c r="ON148" s="33"/>
      <c r="OO148" s="33"/>
      <c r="OP148" s="33"/>
      <c r="OQ148" s="33"/>
      <c r="OR148" s="33"/>
      <c r="OS148" s="33"/>
      <c r="OT148" s="33"/>
      <c r="OU148" s="33"/>
      <c r="OV148" s="33"/>
      <c r="OW148" s="33"/>
      <c r="OX148" s="33"/>
      <c r="OY148" s="33"/>
      <c r="OZ148" s="33"/>
      <c r="PA148" s="33"/>
      <c r="PB148" s="33"/>
      <c r="PC148" s="33"/>
      <c r="PD148" s="33"/>
      <c r="PE148" s="33"/>
      <c r="PF148" s="33"/>
      <c r="PG148" s="33"/>
      <c r="PH148" s="33"/>
      <c r="PI148" s="33"/>
      <c r="PJ148" s="33"/>
      <c r="PK148" s="33"/>
      <c r="PL148" s="33"/>
      <c r="PM148" s="33"/>
      <c r="PN148" s="33"/>
      <c r="PO148" s="33"/>
      <c r="PP148" s="33"/>
      <c r="PQ148" s="33"/>
      <c r="PR148" s="33"/>
      <c r="PS148" s="33"/>
      <c r="PT148" s="33"/>
      <c r="PU148" s="33"/>
      <c r="PV148" s="33"/>
      <c r="PW148" s="33"/>
      <c r="PX148" s="33"/>
      <c r="PY148" s="33"/>
      <c r="PZ148" s="33"/>
      <c r="QA148" s="33"/>
      <c r="QB148" s="33"/>
      <c r="QC148" s="33"/>
      <c r="QD148" s="33"/>
      <c r="QE148" s="33"/>
      <c r="QF148" s="33"/>
      <c r="QG148" s="33"/>
      <c r="QH148" s="33"/>
      <c r="QI148" s="33"/>
      <c r="QJ148" s="33"/>
      <c r="QK148" s="33"/>
      <c r="QL148" s="33"/>
      <c r="QM148" s="33"/>
      <c r="QN148" s="33"/>
      <c r="QO148" s="33"/>
      <c r="QP148" s="33"/>
      <c r="QQ148" s="33"/>
      <c r="QR148" s="33"/>
      <c r="QS148" s="33"/>
      <c r="QT148" s="33"/>
      <c r="QU148" s="33"/>
      <c r="QV148" s="33"/>
      <c r="QW148" s="33"/>
      <c r="QX148" s="33"/>
      <c r="QY148" s="33"/>
      <c r="QZ148" s="33"/>
      <c r="RA148" s="33"/>
      <c r="RB148" s="33"/>
      <c r="RC148" s="33"/>
      <c r="RD148" s="33"/>
      <c r="RE148" s="33"/>
      <c r="RF148" s="33"/>
      <c r="RG148" s="33"/>
      <c r="RH148" s="33"/>
      <c r="RI148" s="33"/>
      <c r="RJ148" s="33"/>
      <c r="RK148" s="33"/>
      <c r="RL148" s="33"/>
      <c r="RM148" s="33"/>
      <c r="RN148" s="33"/>
      <c r="RO148" s="33"/>
      <c r="RP148" s="33"/>
      <c r="RQ148" s="33"/>
      <c r="RR148" s="33"/>
      <c r="RS148" s="33"/>
      <c r="RT148" s="33"/>
      <c r="RU148" s="33"/>
      <c r="RV148" s="33"/>
      <c r="RW148" s="33"/>
      <c r="RX148" s="33"/>
      <c r="RY148" s="33"/>
      <c r="RZ148" s="33"/>
      <c r="SA148" s="33"/>
      <c r="SB148" s="33"/>
      <c r="SC148" s="33"/>
      <c r="SD148" s="33"/>
      <c r="SE148" s="33"/>
      <c r="SF148" s="33"/>
      <c r="SG148" s="33"/>
      <c r="SH148" s="33"/>
      <c r="SI148" s="33"/>
      <c r="SJ148" s="33"/>
      <c r="SK148" s="33"/>
      <c r="SL148" s="33"/>
      <c r="SM148" s="33"/>
      <c r="SN148" s="33"/>
      <c r="SO148" s="33"/>
      <c r="SP148" s="33"/>
      <c r="SQ148" s="33"/>
      <c r="SR148" s="33"/>
      <c r="SS148" s="33"/>
      <c r="ST148" s="33"/>
      <c r="SU148" s="33"/>
      <c r="SV148" s="33"/>
      <c r="SW148" s="33"/>
      <c r="SX148" s="33"/>
      <c r="SY148" s="33"/>
      <c r="SZ148" s="33"/>
      <c r="TA148" s="33"/>
      <c r="TB148" s="33"/>
      <c r="TC148" s="33"/>
      <c r="TD148" s="33"/>
      <c r="TE148" s="33"/>
      <c r="TF148" s="33"/>
      <c r="TG148" s="33"/>
      <c r="TH148" s="33"/>
      <c r="TI148" s="33"/>
      <c r="TJ148" s="33"/>
      <c r="TK148" s="33"/>
      <c r="TL148" s="33"/>
      <c r="TM148" s="33"/>
      <c r="TN148" s="33"/>
      <c r="TO148" s="33"/>
      <c r="TP148" s="33"/>
      <c r="TQ148" s="33"/>
      <c r="TR148" s="33"/>
      <c r="TS148" s="33"/>
      <c r="TT148" s="33"/>
      <c r="TU148" s="33"/>
      <c r="TV148" s="33"/>
      <c r="TW148" s="33"/>
      <c r="TX148" s="33"/>
      <c r="TY148" s="33"/>
      <c r="TZ148" s="33"/>
      <c r="UA148" s="33"/>
      <c r="UB148" s="33"/>
      <c r="UC148" s="33"/>
      <c r="UD148" s="33"/>
      <c r="UE148" s="33"/>
      <c r="UF148" s="33"/>
      <c r="UG148" s="33"/>
      <c r="UH148" s="33"/>
      <c r="UI148" s="33"/>
      <c r="UJ148" s="33"/>
      <c r="UK148" s="33"/>
      <c r="UL148" s="33"/>
      <c r="UM148" s="33"/>
      <c r="UN148" s="33"/>
      <c r="UO148" s="33"/>
      <c r="UP148" s="33"/>
      <c r="UQ148" s="33"/>
      <c r="UR148" s="33"/>
      <c r="US148" s="33"/>
      <c r="UT148" s="33"/>
      <c r="UU148" s="33"/>
      <c r="UV148" s="33"/>
      <c r="UW148" s="33"/>
      <c r="UX148" s="33"/>
      <c r="UY148" s="33"/>
      <c r="UZ148" s="33"/>
      <c r="VA148" s="33"/>
      <c r="VB148" s="33"/>
      <c r="VC148" s="33"/>
      <c r="VD148" s="33"/>
      <c r="VE148" s="33"/>
      <c r="VF148" s="33"/>
      <c r="VG148" s="33"/>
      <c r="VH148" s="33"/>
      <c r="VI148" s="33"/>
      <c r="VJ148" s="33"/>
      <c r="VK148" s="33"/>
      <c r="VL148" s="33"/>
      <c r="VM148" s="33"/>
      <c r="VN148" s="33"/>
      <c r="VO148" s="33"/>
      <c r="VP148" s="33"/>
      <c r="VQ148" s="33"/>
      <c r="VR148" s="33"/>
      <c r="VS148" s="33"/>
      <c r="VT148" s="33"/>
      <c r="VU148" s="33"/>
      <c r="VV148" s="33"/>
      <c r="VW148" s="33"/>
      <c r="VX148" s="33"/>
      <c r="VY148" s="33"/>
      <c r="VZ148" s="33"/>
      <c r="WA148" s="33"/>
      <c r="WB148" s="33"/>
      <c r="WC148" s="33"/>
      <c r="WD148" s="33"/>
      <c r="WE148" s="33"/>
      <c r="WF148" s="33"/>
      <c r="WG148" s="33"/>
      <c r="WH148" s="33"/>
      <c r="WI148" s="33"/>
      <c r="WJ148" s="33"/>
      <c r="WK148" s="33"/>
      <c r="WL148" s="33"/>
      <c r="WM148" s="33"/>
      <c r="WN148" s="33"/>
      <c r="WO148" s="33"/>
      <c r="WP148" s="33"/>
      <c r="WQ148" s="33"/>
      <c r="WR148" s="33"/>
      <c r="WS148" s="33"/>
      <c r="WT148" s="33"/>
      <c r="WU148" s="33"/>
      <c r="WV148" s="33"/>
      <c r="WW148" s="33"/>
      <c r="WX148" s="33"/>
      <c r="WY148" s="33"/>
      <c r="WZ148" s="33"/>
      <c r="XA148" s="33"/>
      <c r="XB148" s="33"/>
      <c r="XC148" s="33"/>
      <c r="XD148" s="33"/>
      <c r="XE148" s="33"/>
      <c r="XF148" s="33"/>
      <c r="XG148" s="33"/>
      <c r="XH148" s="33"/>
      <c r="XI148" s="33"/>
      <c r="XJ148" s="33"/>
      <c r="XK148" s="33"/>
      <c r="XL148" s="33"/>
      <c r="XM148" s="33"/>
      <c r="XN148" s="33"/>
      <c r="XO148" s="33"/>
      <c r="XP148" s="33"/>
      <c r="XQ148" s="33"/>
      <c r="XR148" s="33"/>
      <c r="XS148" s="33"/>
      <c r="XT148" s="33"/>
      <c r="XU148" s="33"/>
      <c r="XV148" s="33"/>
      <c r="XW148" s="33"/>
      <c r="XX148" s="33"/>
      <c r="XY148" s="33"/>
      <c r="XZ148" s="33"/>
      <c r="YA148" s="33"/>
      <c r="YB148" s="33"/>
      <c r="YC148" s="33"/>
      <c r="YD148" s="33"/>
      <c r="YE148" s="33"/>
      <c r="YF148" s="33"/>
      <c r="YG148" s="33"/>
      <c r="YH148" s="33"/>
      <c r="YI148" s="33"/>
      <c r="YJ148" s="33"/>
      <c r="YK148" s="33"/>
      <c r="YL148" s="33"/>
      <c r="YM148" s="33"/>
      <c r="YN148" s="33"/>
      <c r="YO148" s="33"/>
      <c r="YP148" s="33"/>
      <c r="YQ148" s="33"/>
      <c r="YR148" s="33"/>
      <c r="YS148" s="33"/>
      <c r="YT148" s="33"/>
      <c r="YU148" s="33"/>
      <c r="YV148" s="33"/>
      <c r="YW148" s="33"/>
      <c r="YX148" s="33"/>
      <c r="YY148" s="33"/>
      <c r="YZ148" s="33"/>
      <c r="ZA148" s="33"/>
      <c r="ZB148" s="33"/>
      <c r="ZC148" s="33"/>
      <c r="ZD148" s="33"/>
      <c r="ZE148" s="33"/>
      <c r="ZF148" s="33"/>
      <c r="ZG148" s="33"/>
      <c r="ZH148" s="33"/>
      <c r="ZI148" s="33"/>
      <c r="ZJ148" s="33"/>
      <c r="ZK148" s="33"/>
      <c r="ZL148" s="33"/>
      <c r="ZM148" s="33"/>
      <c r="ZN148" s="33"/>
      <c r="ZO148" s="33"/>
      <c r="ZP148" s="33"/>
      <c r="ZQ148" s="33"/>
      <c r="ZR148" s="33"/>
      <c r="ZS148" s="33"/>
      <c r="ZT148" s="33"/>
      <c r="ZU148" s="33"/>
      <c r="ZV148" s="33"/>
      <c r="ZW148" s="33"/>
      <c r="ZX148" s="33"/>
      <c r="ZY148" s="33"/>
      <c r="ZZ148" s="33"/>
      <c r="AAA148" s="33"/>
      <c r="AAB148" s="33"/>
      <c r="AAC148" s="33"/>
      <c r="AAD148" s="33"/>
      <c r="AAE148" s="33"/>
      <c r="AAF148" s="33"/>
      <c r="AAG148" s="33"/>
      <c r="AAH148" s="33"/>
      <c r="AAI148" s="33"/>
      <c r="AAJ148" s="33"/>
      <c r="AAK148" s="33"/>
      <c r="AAL148" s="33"/>
      <c r="AAM148" s="33"/>
      <c r="AAN148" s="33"/>
      <c r="AAO148" s="33"/>
      <c r="AAP148" s="33"/>
      <c r="AAQ148" s="33"/>
      <c r="AAR148" s="33"/>
      <c r="AAS148" s="33"/>
      <c r="AAT148" s="33"/>
      <c r="AAU148" s="33"/>
      <c r="AAV148" s="33"/>
      <c r="AAW148" s="33"/>
      <c r="AAX148" s="33"/>
      <c r="AAY148" s="33"/>
      <c r="AAZ148" s="33"/>
      <c r="ABA148" s="33"/>
      <c r="ABB148" s="33"/>
      <c r="ABC148" s="33"/>
      <c r="ABD148" s="33"/>
      <c r="ABE148" s="33"/>
      <c r="ABF148" s="33"/>
      <c r="ABG148" s="33"/>
      <c r="ABH148" s="33"/>
      <c r="ABI148" s="33"/>
      <c r="ABJ148" s="33"/>
      <c r="ABK148" s="33"/>
      <c r="ABL148" s="33"/>
      <c r="ABM148" s="33"/>
      <c r="ABN148" s="33"/>
      <c r="ABO148" s="33"/>
      <c r="ABP148" s="33"/>
      <c r="ABQ148" s="33"/>
      <c r="ABR148" s="33"/>
      <c r="ABS148" s="33"/>
      <c r="ABT148" s="33"/>
      <c r="ABU148" s="33"/>
      <c r="ABV148" s="33"/>
      <c r="ABW148" s="33"/>
      <c r="ABX148" s="33"/>
      <c r="ABY148" s="33"/>
      <c r="ABZ148" s="33"/>
      <c r="ACA148" s="33"/>
      <c r="ACB148" s="33"/>
      <c r="ACC148" s="33"/>
      <c r="ACD148" s="33"/>
      <c r="ACE148" s="33"/>
      <c r="ACF148" s="33"/>
      <c r="ACG148" s="33"/>
      <c r="ACH148" s="33"/>
      <c r="ACI148" s="33"/>
      <c r="ACJ148" s="33"/>
      <c r="ACK148" s="33"/>
      <c r="ACL148" s="33"/>
      <c r="ACM148" s="33"/>
      <c r="ACN148" s="33"/>
      <c r="ACO148" s="33"/>
      <c r="ACP148" s="33"/>
      <c r="ACQ148" s="33"/>
      <c r="ACR148" s="33"/>
      <c r="ACS148" s="33"/>
      <c r="ACT148" s="33"/>
      <c r="ACU148" s="33"/>
      <c r="ACV148" s="33"/>
      <c r="ACW148" s="33"/>
      <c r="ACX148" s="33"/>
      <c r="ACY148" s="33"/>
      <c r="ACZ148" s="33"/>
      <c r="ADA148" s="33"/>
      <c r="ADB148" s="33"/>
      <c r="ADC148" s="33"/>
      <c r="ADD148" s="33"/>
      <c r="ADE148" s="33"/>
      <c r="ADF148" s="33"/>
      <c r="ADG148" s="33"/>
      <c r="ADH148" s="33"/>
      <c r="ADI148" s="33"/>
      <c r="ADJ148" s="33"/>
      <c r="ADK148" s="33"/>
      <c r="ADL148" s="33"/>
      <c r="ADM148" s="33"/>
      <c r="ADN148" s="33"/>
      <c r="ADO148" s="33"/>
      <c r="ADP148" s="33"/>
      <c r="ADQ148" s="33"/>
      <c r="ADR148" s="33"/>
      <c r="ADS148" s="33"/>
      <c r="ADT148" s="33"/>
      <c r="ADU148" s="33"/>
      <c r="ADV148" s="33"/>
      <c r="ADW148" s="33"/>
      <c r="ADX148" s="33"/>
      <c r="ADY148" s="33"/>
      <c r="ADZ148" s="33"/>
      <c r="AEA148" s="33"/>
      <c r="AEB148" s="33"/>
      <c r="AEC148" s="33"/>
      <c r="AED148" s="33"/>
      <c r="AEE148" s="33"/>
      <c r="AEF148" s="33"/>
      <c r="AEG148" s="33"/>
      <c r="AEH148" s="33"/>
      <c r="AEI148" s="33"/>
      <c r="AEJ148" s="33"/>
      <c r="AEK148" s="33"/>
      <c r="AEL148" s="33"/>
      <c r="AEM148" s="33"/>
      <c r="AEN148" s="33"/>
      <c r="AEO148" s="33"/>
      <c r="AEP148" s="33"/>
      <c r="AEQ148" s="33"/>
      <c r="AER148" s="33"/>
      <c r="AES148" s="33"/>
      <c r="AET148" s="33"/>
      <c r="AEU148" s="33"/>
      <c r="AEV148" s="33"/>
      <c r="AEW148" s="33"/>
      <c r="AEX148" s="33"/>
      <c r="AEY148" s="33"/>
      <c r="AEZ148" s="33"/>
      <c r="AFA148" s="33"/>
      <c r="AFB148" s="33"/>
      <c r="AFC148" s="33"/>
      <c r="AFD148" s="33"/>
      <c r="AFE148" s="33"/>
      <c r="AFF148" s="33"/>
      <c r="AFG148" s="33"/>
      <c r="AFH148" s="33"/>
      <c r="AFI148" s="33"/>
      <c r="AFJ148" s="33"/>
      <c r="AFK148" s="33"/>
      <c r="AFL148" s="33"/>
      <c r="AFM148" s="33"/>
      <c r="AFN148" s="33"/>
      <c r="AFO148" s="33"/>
      <c r="AFP148" s="33"/>
      <c r="AFQ148" s="33"/>
      <c r="AFR148" s="33"/>
      <c r="AFS148" s="33"/>
      <c r="AFT148" s="33"/>
      <c r="AFU148" s="33"/>
      <c r="AFV148" s="33"/>
      <c r="AFW148" s="33"/>
      <c r="AFX148" s="33"/>
      <c r="AFY148" s="33"/>
      <c r="AFZ148" s="33"/>
      <c r="AGA148" s="33"/>
      <c r="AGB148" s="33"/>
      <c r="AGC148" s="33"/>
      <c r="AGD148" s="33"/>
      <c r="AGE148" s="33"/>
      <c r="AGF148" s="33"/>
      <c r="AGG148" s="33"/>
      <c r="AGH148" s="33"/>
      <c r="AGI148" s="33"/>
      <c r="AGJ148" s="33"/>
      <c r="AGK148" s="33"/>
      <c r="AGL148" s="33"/>
      <c r="AGM148" s="33"/>
      <c r="AGN148" s="33"/>
      <c r="AGO148" s="33"/>
      <c r="AGP148" s="33"/>
      <c r="AGQ148" s="33"/>
      <c r="AGR148" s="33"/>
      <c r="AGS148" s="33"/>
      <c r="AGT148" s="33"/>
      <c r="AGU148" s="33"/>
      <c r="AGV148" s="33"/>
      <c r="AGW148" s="33"/>
      <c r="AGX148" s="33"/>
      <c r="AGY148" s="33"/>
      <c r="AGZ148" s="33"/>
      <c r="AHA148" s="33"/>
      <c r="AHB148" s="33"/>
      <c r="AHC148" s="33"/>
      <c r="AHD148" s="33"/>
      <c r="AHE148" s="33"/>
      <c r="AHF148" s="33"/>
      <c r="AHG148" s="33"/>
      <c r="AHH148" s="33"/>
      <c r="AHI148" s="33"/>
      <c r="AHJ148" s="33"/>
      <c r="AHK148" s="33"/>
      <c r="AHL148" s="33"/>
      <c r="AHM148" s="33"/>
      <c r="AHN148" s="33"/>
      <c r="AHO148" s="33"/>
      <c r="AHP148" s="33"/>
      <c r="AHQ148" s="33"/>
      <c r="AHR148" s="33"/>
      <c r="AHS148" s="33"/>
      <c r="AHT148" s="33"/>
      <c r="AHU148" s="33"/>
      <c r="AHV148" s="33"/>
      <c r="AHW148" s="33"/>
      <c r="AHX148" s="33"/>
      <c r="AHY148" s="33"/>
      <c r="AHZ148" s="33"/>
      <c r="AIA148" s="33"/>
      <c r="AIB148" s="33"/>
      <c r="AIC148" s="33"/>
      <c r="AID148" s="33"/>
      <c r="AIE148" s="33"/>
      <c r="AIF148" s="33"/>
      <c r="AIG148" s="33"/>
      <c r="AIH148" s="33"/>
      <c r="AII148" s="33"/>
      <c r="AIJ148" s="33"/>
      <c r="AIK148" s="33"/>
      <c r="AIL148" s="33"/>
      <c r="AIM148" s="33"/>
      <c r="AIN148" s="33"/>
      <c r="AIO148" s="33"/>
      <c r="AIP148" s="33"/>
      <c r="AIQ148" s="33"/>
      <c r="AIR148" s="33"/>
      <c r="AIS148" s="33"/>
      <c r="AIT148" s="33"/>
      <c r="AIU148" s="33"/>
      <c r="AIV148" s="33"/>
      <c r="AIW148" s="33"/>
      <c r="AIX148" s="33"/>
      <c r="AIY148" s="33"/>
      <c r="AIZ148" s="33"/>
      <c r="AJA148" s="33"/>
      <c r="AJB148" s="33"/>
      <c r="AJC148" s="33"/>
      <c r="AJD148" s="33"/>
      <c r="AJE148" s="33"/>
      <c r="AJF148" s="33"/>
      <c r="AJG148" s="33"/>
      <c r="AJH148" s="33"/>
      <c r="AJI148" s="33"/>
      <c r="AJJ148" s="33"/>
      <c r="AJK148" s="33"/>
      <c r="AJL148" s="33"/>
      <c r="AJM148" s="33"/>
      <c r="AJN148" s="33"/>
      <c r="AJO148" s="33"/>
      <c r="AJP148" s="33"/>
      <c r="AJQ148" s="33"/>
      <c r="AJR148" s="33"/>
      <c r="AJS148" s="33"/>
      <c r="AJT148" s="33"/>
      <c r="AJU148" s="33"/>
      <c r="AJV148" s="33"/>
      <c r="AJW148" s="33"/>
      <c r="AJX148" s="33"/>
      <c r="AJY148" s="33"/>
      <c r="AJZ148" s="33"/>
      <c r="AKA148" s="33"/>
      <c r="AKB148" s="33"/>
      <c r="AKC148" s="33"/>
      <c r="AKD148" s="33"/>
      <c r="AKE148" s="33"/>
      <c r="AKF148" s="33"/>
      <c r="AKG148" s="33"/>
      <c r="AKH148" s="33"/>
      <c r="AKI148" s="33"/>
      <c r="AKJ148" s="33"/>
      <c r="AKK148" s="33"/>
      <c r="AKL148" s="33"/>
      <c r="AKM148" s="33"/>
      <c r="AKN148" s="33"/>
      <c r="AKO148" s="33"/>
      <c r="AKP148" s="33"/>
      <c r="AKQ148" s="33"/>
      <c r="AKR148" s="33"/>
      <c r="AKS148" s="33"/>
      <c r="AKT148" s="33"/>
      <c r="AKU148" s="33"/>
      <c r="AKV148" s="33"/>
      <c r="AKW148" s="33"/>
      <c r="AKX148" s="33"/>
      <c r="AKY148" s="33"/>
      <c r="AKZ148" s="33"/>
      <c r="ALA148" s="33"/>
      <c r="ALB148" s="33"/>
      <c r="ALC148" s="33"/>
      <c r="ALD148" s="33"/>
      <c r="ALE148" s="33"/>
      <c r="ALF148" s="33"/>
      <c r="ALG148" s="33"/>
      <c r="ALH148" s="33"/>
      <c r="ALI148" s="33"/>
      <c r="ALJ148" s="33"/>
      <c r="ALK148" s="33"/>
      <c r="ALL148" s="33"/>
      <c r="ALM148" s="33"/>
      <c r="ALN148" s="33"/>
      <c r="ALO148" s="33"/>
      <c r="ALP148" s="33"/>
      <c r="ALQ148" s="33"/>
      <c r="ALR148" s="33"/>
      <c r="ALS148" s="33"/>
      <c r="ALT148" s="33"/>
      <c r="ALU148" s="33"/>
      <c r="ALV148" s="33"/>
      <c r="ALW148" s="33"/>
      <c r="ALX148" s="33"/>
      <c r="ALY148" s="33"/>
      <c r="ALZ148" s="33"/>
      <c r="AMA148" s="33"/>
      <c r="AMB148" s="33"/>
      <c r="AMC148" s="33"/>
      <c r="AMD148" s="33"/>
      <c r="AME148" s="33"/>
      <c r="AMF148" s="33"/>
      <c r="AMG148" s="33"/>
      <c r="AMH148" s="33"/>
      <c r="AMI148" s="33"/>
      <c r="AMJ148" s="33"/>
      <c r="AMK148" s="33"/>
    </row>
    <row r="149" spans="1:1025" s="21" customFormat="1" ht="18.75" customHeight="1">
      <c r="A149" s="344" t="s">
        <v>180</v>
      </c>
      <c r="B149" s="344"/>
      <c r="C149" s="344"/>
      <c r="D149" s="344"/>
      <c r="E149" s="344"/>
      <c r="F149" s="344"/>
      <c r="G149" s="344"/>
      <c r="H149" s="36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  <c r="HR149" s="20"/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/>
      <c r="IW149" s="20"/>
      <c r="IX149" s="20"/>
      <c r="IY149" s="20"/>
      <c r="IZ149" s="20"/>
      <c r="JA149" s="20"/>
      <c r="JB149" s="20"/>
      <c r="JC149" s="20"/>
      <c r="JD149" s="20"/>
      <c r="JE149" s="20"/>
      <c r="JF149" s="20"/>
      <c r="JG149" s="20"/>
      <c r="JH149" s="20"/>
      <c r="JI149" s="20"/>
      <c r="JJ149" s="20"/>
      <c r="JK149" s="20"/>
      <c r="JL149" s="20"/>
      <c r="JM149" s="20"/>
      <c r="JN149" s="20"/>
      <c r="JO149" s="20"/>
      <c r="JP149" s="20"/>
      <c r="JQ149" s="20"/>
      <c r="JR149" s="20"/>
      <c r="JS149" s="20"/>
      <c r="JT149" s="20"/>
      <c r="JU149" s="20"/>
      <c r="JV149" s="20"/>
      <c r="JW149" s="20"/>
      <c r="JX149" s="20"/>
      <c r="JY149" s="20"/>
      <c r="JZ149" s="20"/>
      <c r="KA149" s="20"/>
      <c r="KB149" s="20"/>
      <c r="KC149" s="20"/>
      <c r="KD149" s="20"/>
      <c r="KE149" s="20"/>
      <c r="KF149" s="20"/>
      <c r="KG149" s="20"/>
      <c r="KH149" s="20"/>
      <c r="KI149" s="20"/>
      <c r="KJ149" s="20"/>
      <c r="KK149" s="20"/>
      <c r="KL149" s="20"/>
      <c r="KM149" s="20"/>
      <c r="KN149" s="20"/>
      <c r="KO149" s="20"/>
      <c r="KP149" s="20"/>
      <c r="KQ149" s="20"/>
      <c r="KR149" s="20"/>
      <c r="KS149" s="20"/>
      <c r="KT149" s="20"/>
      <c r="KU149" s="20"/>
      <c r="KV149" s="20"/>
      <c r="KW149" s="20"/>
      <c r="KX149" s="20"/>
      <c r="KY149" s="20"/>
      <c r="KZ149" s="20"/>
      <c r="LA149" s="20"/>
      <c r="LB149" s="20"/>
      <c r="LC149" s="20"/>
      <c r="LD149" s="20"/>
      <c r="LE149" s="20"/>
      <c r="LF149" s="20"/>
      <c r="LG149" s="20"/>
      <c r="LH149" s="20"/>
      <c r="LI149" s="20"/>
      <c r="LJ149" s="20"/>
      <c r="LK149" s="20"/>
      <c r="LL149" s="20"/>
      <c r="LM149" s="20"/>
      <c r="LN149" s="20"/>
      <c r="LO149" s="20"/>
      <c r="LP149" s="20"/>
      <c r="LQ149" s="20"/>
      <c r="LR149" s="20"/>
      <c r="LS149" s="20"/>
      <c r="LT149" s="20"/>
      <c r="LU149" s="20"/>
      <c r="LV149" s="20"/>
      <c r="LW149" s="20"/>
      <c r="LX149" s="20"/>
      <c r="LY149" s="20"/>
      <c r="LZ149" s="20"/>
      <c r="MA149" s="20"/>
      <c r="MB149" s="20"/>
      <c r="MC149" s="20"/>
      <c r="MD149" s="20"/>
      <c r="ME149" s="20"/>
      <c r="MF149" s="20"/>
      <c r="MG149" s="20"/>
      <c r="MH149" s="20"/>
      <c r="MI149" s="20"/>
      <c r="MJ149" s="20"/>
      <c r="MK149" s="20"/>
      <c r="ML149" s="20"/>
      <c r="MM149" s="20"/>
      <c r="MN149" s="20"/>
      <c r="MO149" s="20"/>
      <c r="MP149" s="20"/>
      <c r="MQ149" s="20"/>
      <c r="MR149" s="20"/>
      <c r="MS149" s="20"/>
      <c r="MT149" s="20"/>
      <c r="MU149" s="20"/>
      <c r="MV149" s="20"/>
      <c r="MW149" s="20"/>
      <c r="MX149" s="20"/>
      <c r="MY149" s="20"/>
      <c r="MZ149" s="20"/>
      <c r="NA149" s="20"/>
      <c r="NB149" s="20"/>
      <c r="NC149" s="20"/>
      <c r="ND149" s="20"/>
      <c r="NE149" s="20"/>
      <c r="NF149" s="20"/>
      <c r="NG149" s="20"/>
      <c r="NH149" s="20"/>
      <c r="NI149" s="20"/>
      <c r="NJ149" s="20"/>
      <c r="NK149" s="20"/>
      <c r="NL149" s="20"/>
      <c r="NM149" s="20"/>
      <c r="NN149" s="20"/>
      <c r="NO149" s="20"/>
      <c r="NP149" s="20"/>
      <c r="NQ149" s="20"/>
      <c r="NR149" s="20"/>
      <c r="NS149" s="20"/>
      <c r="NT149" s="20"/>
      <c r="NU149" s="20"/>
      <c r="NV149" s="20"/>
      <c r="NW149" s="20"/>
      <c r="NX149" s="20"/>
      <c r="NY149" s="20"/>
      <c r="NZ149" s="20"/>
      <c r="OA149" s="20"/>
      <c r="OB149" s="20"/>
      <c r="OC149" s="20"/>
      <c r="OD149" s="20"/>
      <c r="OE149" s="20"/>
      <c r="OF149" s="20"/>
      <c r="OG149" s="20"/>
      <c r="OH149" s="20"/>
      <c r="OI149" s="20"/>
      <c r="OJ149" s="20"/>
      <c r="OK149" s="20"/>
      <c r="OL149" s="20"/>
      <c r="OM149" s="20"/>
      <c r="ON149" s="20"/>
      <c r="OO149" s="20"/>
      <c r="OP149" s="20"/>
      <c r="OQ149" s="20"/>
      <c r="OR149" s="20"/>
      <c r="OS149" s="20"/>
      <c r="OT149" s="20"/>
      <c r="OU149" s="20"/>
      <c r="OV149" s="20"/>
      <c r="OW149" s="20"/>
      <c r="OX149" s="20"/>
      <c r="OY149" s="20"/>
      <c r="OZ149" s="20"/>
      <c r="PA149" s="20"/>
      <c r="PB149" s="20"/>
      <c r="PC149" s="20"/>
      <c r="PD149" s="20"/>
      <c r="PE149" s="20"/>
      <c r="PF149" s="20"/>
      <c r="PG149" s="20"/>
      <c r="PH149" s="20"/>
      <c r="PI149" s="20"/>
      <c r="PJ149" s="20"/>
      <c r="PK149" s="20"/>
      <c r="PL149" s="20"/>
      <c r="PM149" s="20"/>
      <c r="PN149" s="20"/>
      <c r="PO149" s="20"/>
      <c r="PP149" s="20"/>
      <c r="PQ149" s="20"/>
      <c r="PR149" s="20"/>
      <c r="PS149" s="20"/>
      <c r="PT149" s="20"/>
      <c r="PU149" s="20"/>
      <c r="PV149" s="20"/>
      <c r="PW149" s="20"/>
      <c r="PX149" s="20"/>
      <c r="PY149" s="20"/>
      <c r="PZ149" s="20"/>
      <c r="QA149" s="20"/>
      <c r="QB149" s="20"/>
      <c r="QC149" s="20"/>
      <c r="QD149" s="20"/>
      <c r="QE149" s="20"/>
      <c r="QF149" s="20"/>
      <c r="QG149" s="20"/>
      <c r="QH149" s="20"/>
      <c r="QI149" s="20"/>
      <c r="QJ149" s="20"/>
      <c r="QK149" s="20"/>
      <c r="QL149" s="20"/>
      <c r="QM149" s="20"/>
      <c r="QN149" s="20"/>
      <c r="QO149" s="20"/>
      <c r="QP149" s="20"/>
      <c r="QQ149" s="20"/>
      <c r="QR149" s="20"/>
      <c r="QS149" s="20"/>
      <c r="QT149" s="20"/>
      <c r="QU149" s="20"/>
      <c r="QV149" s="20"/>
      <c r="QW149" s="20"/>
      <c r="QX149" s="20"/>
      <c r="QY149" s="20"/>
      <c r="QZ149" s="20"/>
      <c r="RA149" s="20"/>
      <c r="RB149" s="20"/>
      <c r="RC149" s="20"/>
      <c r="RD149" s="20"/>
      <c r="RE149" s="20"/>
      <c r="RF149" s="20"/>
      <c r="RG149" s="20"/>
      <c r="RH149" s="20"/>
      <c r="RI149" s="20"/>
      <c r="RJ149" s="20"/>
      <c r="RK149" s="20"/>
      <c r="RL149" s="20"/>
      <c r="RM149" s="20"/>
      <c r="RN149" s="20"/>
      <c r="RO149" s="20"/>
      <c r="RP149" s="20"/>
      <c r="RQ149" s="20"/>
      <c r="RR149" s="20"/>
      <c r="RS149" s="20"/>
      <c r="RT149" s="20"/>
      <c r="RU149" s="20"/>
      <c r="RV149" s="20"/>
      <c r="RW149" s="20"/>
      <c r="RX149" s="20"/>
      <c r="RY149" s="20"/>
      <c r="RZ149" s="20"/>
      <c r="SA149" s="20"/>
      <c r="SB149" s="20"/>
      <c r="SC149" s="20"/>
      <c r="SD149" s="20"/>
      <c r="SE149" s="20"/>
      <c r="SF149" s="20"/>
      <c r="SG149" s="20"/>
      <c r="SH149" s="20"/>
      <c r="SI149" s="20"/>
      <c r="SJ149" s="20"/>
      <c r="SK149" s="20"/>
      <c r="SL149" s="20"/>
      <c r="SM149" s="20"/>
      <c r="SN149" s="20"/>
      <c r="SO149" s="20"/>
      <c r="SP149" s="20"/>
      <c r="SQ149" s="20"/>
      <c r="SR149" s="20"/>
      <c r="SS149" s="20"/>
      <c r="ST149" s="20"/>
      <c r="SU149" s="20"/>
      <c r="SV149" s="20"/>
      <c r="SW149" s="20"/>
      <c r="SX149" s="20"/>
      <c r="SY149" s="20"/>
      <c r="SZ149" s="20"/>
      <c r="TA149" s="20"/>
      <c r="TB149" s="20"/>
      <c r="TC149" s="20"/>
      <c r="TD149" s="20"/>
      <c r="TE149" s="20"/>
      <c r="TF149" s="20"/>
      <c r="TG149" s="20"/>
      <c r="TH149" s="20"/>
      <c r="TI149" s="20"/>
      <c r="TJ149" s="20"/>
      <c r="TK149" s="20"/>
      <c r="TL149" s="20"/>
      <c r="TM149" s="20"/>
      <c r="TN149" s="20"/>
      <c r="TO149" s="20"/>
      <c r="TP149" s="20"/>
      <c r="TQ149" s="20"/>
      <c r="TR149" s="20"/>
      <c r="TS149" s="20"/>
      <c r="TT149" s="20"/>
      <c r="TU149" s="20"/>
      <c r="TV149" s="20"/>
      <c r="TW149" s="20"/>
      <c r="TX149" s="20"/>
      <c r="TY149" s="20"/>
      <c r="TZ149" s="20"/>
      <c r="UA149" s="20"/>
      <c r="UB149" s="20"/>
      <c r="UC149" s="20"/>
      <c r="UD149" s="20"/>
      <c r="UE149" s="20"/>
      <c r="UF149" s="20"/>
      <c r="UG149" s="20"/>
      <c r="UH149" s="20"/>
      <c r="UI149" s="20"/>
      <c r="UJ149" s="20"/>
      <c r="UK149" s="20"/>
      <c r="UL149" s="20"/>
      <c r="UM149" s="20"/>
      <c r="UN149" s="20"/>
      <c r="UO149" s="20"/>
      <c r="UP149" s="20"/>
      <c r="UQ149" s="20"/>
      <c r="UR149" s="20"/>
      <c r="US149" s="20"/>
      <c r="UT149" s="20"/>
      <c r="UU149" s="20"/>
      <c r="UV149" s="20"/>
      <c r="UW149" s="20"/>
      <c r="UX149" s="20"/>
      <c r="UY149" s="20"/>
      <c r="UZ149" s="20"/>
      <c r="VA149" s="20"/>
      <c r="VB149" s="20"/>
      <c r="VC149" s="20"/>
      <c r="VD149" s="20"/>
      <c r="VE149" s="20"/>
      <c r="VF149" s="20"/>
      <c r="VG149" s="20"/>
      <c r="VH149" s="20"/>
      <c r="VI149" s="20"/>
      <c r="VJ149" s="20"/>
      <c r="VK149" s="20"/>
      <c r="VL149" s="20"/>
      <c r="VM149" s="20"/>
      <c r="VN149" s="20"/>
      <c r="VO149" s="20"/>
      <c r="VP149" s="20"/>
      <c r="VQ149" s="20"/>
      <c r="VR149" s="20"/>
      <c r="VS149" s="20"/>
      <c r="VT149" s="20"/>
      <c r="VU149" s="20"/>
      <c r="VV149" s="20"/>
      <c r="VW149" s="20"/>
      <c r="VX149" s="20"/>
      <c r="VY149" s="20"/>
      <c r="VZ149" s="20"/>
      <c r="WA149" s="20"/>
      <c r="WB149" s="20"/>
      <c r="WC149" s="20"/>
      <c r="WD149" s="20"/>
      <c r="WE149" s="20"/>
      <c r="WF149" s="20"/>
      <c r="WG149" s="20"/>
      <c r="WH149" s="20"/>
      <c r="WI149" s="20"/>
      <c r="WJ149" s="20"/>
      <c r="WK149" s="20"/>
      <c r="WL149" s="20"/>
      <c r="WM149" s="20"/>
      <c r="WN149" s="20"/>
      <c r="WO149" s="20"/>
      <c r="WP149" s="20"/>
      <c r="WQ149" s="20"/>
      <c r="WR149" s="20"/>
      <c r="WS149" s="20"/>
      <c r="WT149" s="20"/>
      <c r="WU149" s="20"/>
      <c r="WV149" s="20"/>
      <c r="WW149" s="20"/>
      <c r="WX149" s="20"/>
      <c r="WY149" s="20"/>
      <c r="WZ149" s="20"/>
      <c r="XA149" s="20"/>
      <c r="XB149" s="20"/>
      <c r="XC149" s="20"/>
      <c r="XD149" s="20"/>
      <c r="XE149" s="20"/>
      <c r="XF149" s="20"/>
      <c r="XG149" s="20"/>
      <c r="XH149" s="20"/>
      <c r="XI149" s="20"/>
      <c r="XJ149" s="20"/>
      <c r="XK149" s="20"/>
      <c r="XL149" s="20"/>
      <c r="XM149" s="20"/>
      <c r="XN149" s="20"/>
      <c r="XO149" s="20"/>
      <c r="XP149" s="20"/>
      <c r="XQ149" s="20"/>
      <c r="XR149" s="20"/>
      <c r="XS149" s="20"/>
      <c r="XT149" s="20"/>
      <c r="XU149" s="20"/>
      <c r="XV149" s="20"/>
      <c r="XW149" s="20"/>
      <c r="XX149" s="20"/>
      <c r="XY149" s="20"/>
      <c r="XZ149" s="20"/>
      <c r="YA149" s="20"/>
      <c r="YB149" s="20"/>
      <c r="YC149" s="20"/>
      <c r="YD149" s="20"/>
      <c r="YE149" s="20"/>
      <c r="YF149" s="20"/>
      <c r="YG149" s="20"/>
      <c r="YH149" s="20"/>
      <c r="YI149" s="20"/>
      <c r="YJ149" s="20"/>
      <c r="YK149" s="20"/>
      <c r="YL149" s="20"/>
      <c r="YM149" s="20"/>
      <c r="YN149" s="20"/>
      <c r="YO149" s="20"/>
      <c r="YP149" s="20"/>
      <c r="YQ149" s="20"/>
      <c r="YR149" s="20"/>
      <c r="YS149" s="20"/>
      <c r="YT149" s="20"/>
      <c r="YU149" s="20"/>
      <c r="YV149" s="20"/>
      <c r="YW149" s="20"/>
      <c r="YX149" s="20"/>
      <c r="YY149" s="20"/>
      <c r="YZ149" s="20"/>
      <c r="ZA149" s="20"/>
      <c r="ZB149" s="20"/>
      <c r="ZC149" s="20"/>
      <c r="ZD149" s="20"/>
      <c r="ZE149" s="20"/>
      <c r="ZF149" s="20"/>
      <c r="ZG149" s="20"/>
      <c r="ZH149" s="20"/>
      <c r="ZI149" s="20"/>
      <c r="ZJ149" s="20"/>
      <c r="ZK149" s="20"/>
      <c r="ZL149" s="20"/>
      <c r="ZM149" s="20"/>
      <c r="ZN149" s="20"/>
      <c r="ZO149" s="20"/>
      <c r="ZP149" s="20"/>
      <c r="ZQ149" s="20"/>
      <c r="ZR149" s="20"/>
      <c r="ZS149" s="20"/>
      <c r="ZT149" s="20"/>
      <c r="ZU149" s="20"/>
      <c r="ZV149" s="20"/>
      <c r="ZW149" s="20"/>
      <c r="ZX149" s="20"/>
      <c r="ZY149" s="20"/>
      <c r="ZZ149" s="20"/>
      <c r="AAA149" s="20"/>
      <c r="AAB149" s="20"/>
      <c r="AAC149" s="20"/>
      <c r="AAD149" s="20"/>
      <c r="AAE149" s="20"/>
      <c r="AAF149" s="20"/>
      <c r="AAG149" s="20"/>
      <c r="AAH149" s="20"/>
      <c r="AAI149" s="20"/>
      <c r="AAJ149" s="20"/>
      <c r="AAK149" s="20"/>
      <c r="AAL149" s="20"/>
      <c r="AAM149" s="20"/>
      <c r="AAN149" s="20"/>
      <c r="AAO149" s="20"/>
      <c r="AAP149" s="20"/>
      <c r="AAQ149" s="20"/>
      <c r="AAR149" s="20"/>
      <c r="AAS149" s="20"/>
      <c r="AAT149" s="20"/>
      <c r="AAU149" s="20"/>
      <c r="AAV149" s="20"/>
      <c r="AAW149" s="20"/>
      <c r="AAX149" s="20"/>
      <c r="AAY149" s="20"/>
      <c r="AAZ149" s="20"/>
      <c r="ABA149" s="20"/>
      <c r="ABB149" s="20"/>
      <c r="ABC149" s="20"/>
      <c r="ABD149" s="20"/>
      <c r="ABE149" s="20"/>
      <c r="ABF149" s="20"/>
      <c r="ABG149" s="20"/>
      <c r="ABH149" s="20"/>
      <c r="ABI149" s="20"/>
      <c r="ABJ149" s="20"/>
      <c r="ABK149" s="20"/>
      <c r="ABL149" s="20"/>
      <c r="ABM149" s="20"/>
      <c r="ABN149" s="20"/>
      <c r="ABO149" s="20"/>
      <c r="ABP149" s="20"/>
      <c r="ABQ149" s="20"/>
      <c r="ABR149" s="20"/>
      <c r="ABS149" s="20"/>
      <c r="ABT149" s="20"/>
      <c r="ABU149" s="20"/>
      <c r="ABV149" s="20"/>
      <c r="ABW149" s="20"/>
      <c r="ABX149" s="20"/>
      <c r="ABY149" s="20"/>
      <c r="ABZ149" s="20"/>
      <c r="ACA149" s="20"/>
      <c r="ACB149" s="20"/>
      <c r="ACC149" s="20"/>
      <c r="ACD149" s="20"/>
      <c r="ACE149" s="20"/>
      <c r="ACF149" s="20"/>
      <c r="ACG149" s="20"/>
      <c r="ACH149" s="20"/>
      <c r="ACI149" s="20"/>
      <c r="ACJ149" s="20"/>
      <c r="ACK149" s="20"/>
      <c r="ACL149" s="20"/>
      <c r="ACM149" s="20"/>
      <c r="ACN149" s="20"/>
      <c r="ACO149" s="20"/>
      <c r="ACP149" s="20"/>
      <c r="ACQ149" s="20"/>
      <c r="ACR149" s="20"/>
      <c r="ACS149" s="20"/>
      <c r="ACT149" s="20"/>
      <c r="ACU149" s="20"/>
      <c r="ACV149" s="20"/>
      <c r="ACW149" s="20"/>
      <c r="ACX149" s="20"/>
      <c r="ACY149" s="20"/>
      <c r="ACZ149" s="20"/>
      <c r="ADA149" s="20"/>
      <c r="ADB149" s="20"/>
      <c r="ADC149" s="20"/>
      <c r="ADD149" s="20"/>
      <c r="ADE149" s="20"/>
      <c r="ADF149" s="20"/>
      <c r="ADG149" s="20"/>
      <c r="ADH149" s="20"/>
      <c r="ADI149" s="20"/>
      <c r="ADJ149" s="20"/>
      <c r="ADK149" s="20"/>
      <c r="ADL149" s="20"/>
      <c r="ADM149" s="20"/>
      <c r="ADN149" s="20"/>
      <c r="ADO149" s="20"/>
      <c r="ADP149" s="20"/>
      <c r="ADQ149" s="20"/>
      <c r="ADR149" s="20"/>
      <c r="ADS149" s="20"/>
      <c r="ADT149" s="20"/>
      <c r="ADU149" s="20"/>
      <c r="ADV149" s="20"/>
      <c r="ADW149" s="20"/>
      <c r="ADX149" s="20"/>
      <c r="ADY149" s="20"/>
      <c r="ADZ149" s="20"/>
      <c r="AEA149" s="20"/>
      <c r="AEB149" s="20"/>
      <c r="AEC149" s="20"/>
      <c r="AED149" s="20"/>
      <c r="AEE149" s="20"/>
      <c r="AEF149" s="20"/>
      <c r="AEG149" s="20"/>
      <c r="AEH149" s="20"/>
      <c r="AEI149" s="20"/>
      <c r="AEJ149" s="20"/>
      <c r="AEK149" s="20"/>
      <c r="AEL149" s="20"/>
      <c r="AEM149" s="20"/>
      <c r="AEN149" s="20"/>
      <c r="AEO149" s="20"/>
      <c r="AEP149" s="20"/>
      <c r="AEQ149" s="20"/>
      <c r="AER149" s="20"/>
      <c r="AES149" s="20"/>
      <c r="AET149" s="20"/>
      <c r="AEU149" s="20"/>
      <c r="AEV149" s="20"/>
      <c r="AEW149" s="20"/>
      <c r="AEX149" s="20"/>
      <c r="AEY149" s="20"/>
      <c r="AEZ149" s="20"/>
      <c r="AFA149" s="20"/>
      <c r="AFB149" s="20"/>
      <c r="AFC149" s="20"/>
      <c r="AFD149" s="20"/>
      <c r="AFE149" s="20"/>
      <c r="AFF149" s="20"/>
      <c r="AFG149" s="20"/>
      <c r="AFH149" s="20"/>
      <c r="AFI149" s="20"/>
      <c r="AFJ149" s="20"/>
      <c r="AFK149" s="20"/>
      <c r="AFL149" s="20"/>
      <c r="AFM149" s="20"/>
      <c r="AFN149" s="20"/>
      <c r="AFO149" s="20"/>
      <c r="AFP149" s="20"/>
      <c r="AFQ149" s="20"/>
      <c r="AFR149" s="20"/>
      <c r="AFS149" s="20"/>
      <c r="AFT149" s="20"/>
      <c r="AFU149" s="20"/>
      <c r="AFV149" s="20"/>
      <c r="AFW149" s="20"/>
      <c r="AFX149" s="20"/>
      <c r="AFY149" s="20"/>
      <c r="AFZ149" s="20"/>
      <c r="AGA149" s="20"/>
      <c r="AGB149" s="20"/>
      <c r="AGC149" s="20"/>
      <c r="AGD149" s="20"/>
      <c r="AGE149" s="20"/>
      <c r="AGF149" s="20"/>
      <c r="AGG149" s="20"/>
      <c r="AGH149" s="20"/>
      <c r="AGI149" s="20"/>
      <c r="AGJ149" s="20"/>
      <c r="AGK149" s="20"/>
      <c r="AGL149" s="20"/>
      <c r="AGM149" s="20"/>
      <c r="AGN149" s="20"/>
      <c r="AGO149" s="20"/>
      <c r="AGP149" s="20"/>
      <c r="AGQ149" s="20"/>
      <c r="AGR149" s="20"/>
      <c r="AGS149" s="20"/>
      <c r="AGT149" s="20"/>
      <c r="AGU149" s="20"/>
      <c r="AGV149" s="20"/>
      <c r="AGW149" s="20"/>
      <c r="AGX149" s="20"/>
      <c r="AGY149" s="20"/>
      <c r="AGZ149" s="20"/>
      <c r="AHA149" s="20"/>
      <c r="AHB149" s="20"/>
      <c r="AHC149" s="20"/>
      <c r="AHD149" s="20"/>
      <c r="AHE149" s="20"/>
      <c r="AHF149" s="20"/>
      <c r="AHG149" s="20"/>
      <c r="AHH149" s="20"/>
      <c r="AHI149" s="20"/>
      <c r="AHJ149" s="20"/>
      <c r="AHK149" s="20"/>
      <c r="AHL149" s="20"/>
      <c r="AHM149" s="20"/>
      <c r="AHN149" s="20"/>
      <c r="AHO149" s="20"/>
      <c r="AHP149" s="20"/>
      <c r="AHQ149" s="20"/>
      <c r="AHR149" s="20"/>
      <c r="AHS149" s="20"/>
      <c r="AHT149" s="20"/>
      <c r="AHU149" s="20"/>
      <c r="AHV149" s="20"/>
      <c r="AHW149" s="20"/>
      <c r="AHX149" s="20"/>
      <c r="AHY149" s="20"/>
      <c r="AHZ149" s="20"/>
      <c r="AIA149" s="20"/>
      <c r="AIB149" s="20"/>
      <c r="AIC149" s="20"/>
      <c r="AID149" s="20"/>
      <c r="AIE149" s="20"/>
      <c r="AIF149" s="20"/>
      <c r="AIG149" s="20"/>
      <c r="AIH149" s="20"/>
      <c r="AII149" s="20"/>
      <c r="AIJ149" s="20"/>
      <c r="AIK149" s="20"/>
      <c r="AIL149" s="20"/>
      <c r="AIM149" s="20"/>
      <c r="AIN149" s="20"/>
      <c r="AIO149" s="20"/>
      <c r="AIP149" s="20"/>
      <c r="AIQ149" s="20"/>
      <c r="AIR149" s="20"/>
      <c r="AIS149" s="20"/>
      <c r="AIT149" s="20"/>
      <c r="AIU149" s="20"/>
      <c r="AIV149" s="20"/>
      <c r="AIW149" s="20"/>
      <c r="AIX149" s="20"/>
      <c r="AIY149" s="20"/>
      <c r="AIZ149" s="20"/>
      <c r="AJA149" s="20"/>
      <c r="AJB149" s="20"/>
      <c r="AJC149" s="20"/>
      <c r="AJD149" s="20"/>
      <c r="AJE149" s="20"/>
      <c r="AJF149" s="20"/>
      <c r="AJG149" s="20"/>
      <c r="AJH149" s="20"/>
      <c r="AJI149" s="20"/>
      <c r="AJJ149" s="20"/>
      <c r="AJK149" s="20"/>
      <c r="AJL149" s="20"/>
      <c r="AJM149" s="20"/>
      <c r="AJN149" s="20"/>
      <c r="AJO149" s="20"/>
      <c r="AJP149" s="20"/>
      <c r="AJQ149" s="20"/>
      <c r="AJR149" s="20"/>
      <c r="AJS149" s="20"/>
      <c r="AJT149" s="20"/>
      <c r="AJU149" s="20"/>
      <c r="AJV149" s="20"/>
      <c r="AJW149" s="20"/>
      <c r="AJX149" s="20"/>
      <c r="AJY149" s="20"/>
      <c r="AJZ149" s="20"/>
      <c r="AKA149" s="20"/>
      <c r="AKB149" s="20"/>
      <c r="AKC149" s="20"/>
      <c r="AKD149" s="20"/>
      <c r="AKE149" s="20"/>
      <c r="AKF149" s="20"/>
      <c r="AKG149" s="20"/>
      <c r="AKH149" s="20"/>
      <c r="AKI149" s="20"/>
      <c r="AKJ149" s="20"/>
      <c r="AKK149" s="20"/>
      <c r="AKL149" s="20"/>
      <c r="AKM149" s="20"/>
      <c r="AKN149" s="20"/>
      <c r="AKO149" s="20"/>
      <c r="AKP149" s="20"/>
      <c r="AKQ149" s="20"/>
      <c r="AKR149" s="20"/>
      <c r="AKS149" s="20"/>
      <c r="AKT149" s="20"/>
      <c r="AKU149" s="20"/>
      <c r="AKV149" s="20"/>
      <c r="AKW149" s="20"/>
      <c r="AKX149" s="20"/>
      <c r="AKY149" s="20"/>
      <c r="AKZ149" s="20"/>
      <c r="ALA149" s="20"/>
      <c r="ALB149" s="20"/>
      <c r="ALC149" s="20"/>
      <c r="ALD149" s="20"/>
      <c r="ALE149" s="20"/>
      <c r="ALF149" s="20"/>
      <c r="ALG149" s="20"/>
      <c r="ALH149" s="20"/>
      <c r="ALI149" s="20"/>
      <c r="ALJ149" s="20"/>
      <c r="ALK149" s="20"/>
      <c r="ALL149" s="20"/>
      <c r="ALM149" s="20"/>
      <c r="ALN149" s="20"/>
      <c r="ALO149" s="20"/>
      <c r="ALP149" s="20"/>
      <c r="ALQ149" s="20"/>
      <c r="ALR149" s="20"/>
      <c r="ALS149" s="20"/>
      <c r="ALT149" s="20"/>
      <c r="ALU149" s="20"/>
      <c r="ALV149" s="20"/>
      <c r="ALW149" s="20"/>
      <c r="ALX149" s="20"/>
      <c r="ALY149" s="20"/>
      <c r="ALZ149" s="20"/>
      <c r="AMA149" s="20"/>
      <c r="AMB149" s="20"/>
      <c r="AMC149" s="20"/>
      <c r="AMD149" s="20"/>
      <c r="AME149" s="20"/>
      <c r="AMF149" s="20"/>
      <c r="AMG149" s="20"/>
      <c r="AMH149" s="20"/>
      <c r="AMI149" s="20"/>
      <c r="AMJ149" s="20"/>
      <c r="AMK149" s="20"/>
    </row>
    <row r="150" spans="1:1025" s="21" customFormat="1" ht="19.5" customHeight="1">
      <c r="A150" s="92"/>
      <c r="B150" s="379" t="s">
        <v>45</v>
      </c>
      <c r="C150" s="379"/>
      <c r="D150" s="379"/>
      <c r="E150" s="379"/>
      <c r="F150" s="93" t="s">
        <v>20</v>
      </c>
      <c r="G150" s="93" t="s">
        <v>18</v>
      </c>
      <c r="H150" s="36"/>
      <c r="I150" s="7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  <c r="IX150" s="20"/>
      <c r="IY150" s="20"/>
      <c r="IZ150" s="20"/>
      <c r="JA150" s="20"/>
      <c r="JB150" s="20"/>
      <c r="JC150" s="20"/>
      <c r="JD150" s="20"/>
      <c r="JE150" s="20"/>
      <c r="JF150" s="20"/>
      <c r="JG150" s="20"/>
      <c r="JH150" s="20"/>
      <c r="JI150" s="20"/>
      <c r="JJ150" s="20"/>
      <c r="JK150" s="20"/>
      <c r="JL150" s="20"/>
      <c r="JM150" s="20"/>
      <c r="JN150" s="20"/>
      <c r="JO150" s="20"/>
      <c r="JP150" s="20"/>
      <c r="JQ150" s="20"/>
      <c r="JR150" s="20"/>
      <c r="JS150" s="20"/>
      <c r="JT150" s="20"/>
      <c r="JU150" s="20"/>
      <c r="JV150" s="20"/>
      <c r="JW150" s="20"/>
      <c r="JX150" s="20"/>
      <c r="JY150" s="20"/>
      <c r="JZ150" s="20"/>
      <c r="KA150" s="20"/>
      <c r="KB150" s="20"/>
      <c r="KC150" s="20"/>
      <c r="KD150" s="20"/>
      <c r="KE150" s="20"/>
      <c r="KF150" s="20"/>
      <c r="KG150" s="20"/>
      <c r="KH150" s="20"/>
      <c r="KI150" s="20"/>
      <c r="KJ150" s="20"/>
      <c r="KK150" s="20"/>
      <c r="KL150" s="20"/>
      <c r="KM150" s="20"/>
      <c r="KN150" s="20"/>
      <c r="KO150" s="20"/>
      <c r="KP150" s="20"/>
      <c r="KQ150" s="20"/>
      <c r="KR150" s="20"/>
      <c r="KS150" s="20"/>
      <c r="KT150" s="20"/>
      <c r="KU150" s="20"/>
      <c r="KV150" s="20"/>
      <c r="KW150" s="20"/>
      <c r="KX150" s="20"/>
      <c r="KY150" s="20"/>
      <c r="KZ150" s="20"/>
      <c r="LA150" s="20"/>
      <c r="LB150" s="20"/>
      <c r="LC150" s="20"/>
      <c r="LD150" s="20"/>
      <c r="LE150" s="20"/>
      <c r="LF150" s="20"/>
      <c r="LG150" s="20"/>
      <c r="LH150" s="20"/>
      <c r="LI150" s="20"/>
      <c r="LJ150" s="20"/>
      <c r="LK150" s="20"/>
      <c r="LL150" s="20"/>
      <c r="LM150" s="20"/>
      <c r="LN150" s="20"/>
      <c r="LO150" s="20"/>
      <c r="LP150" s="20"/>
      <c r="LQ150" s="20"/>
      <c r="LR150" s="20"/>
      <c r="LS150" s="20"/>
      <c r="LT150" s="20"/>
      <c r="LU150" s="20"/>
      <c r="LV150" s="20"/>
      <c r="LW150" s="20"/>
      <c r="LX150" s="20"/>
      <c r="LY150" s="20"/>
      <c r="LZ150" s="20"/>
      <c r="MA150" s="20"/>
      <c r="MB150" s="20"/>
      <c r="MC150" s="20"/>
      <c r="MD150" s="20"/>
      <c r="ME150" s="20"/>
      <c r="MF150" s="20"/>
      <c r="MG150" s="20"/>
      <c r="MH150" s="20"/>
      <c r="MI150" s="20"/>
      <c r="MJ150" s="20"/>
      <c r="MK150" s="20"/>
      <c r="ML150" s="20"/>
      <c r="MM150" s="20"/>
      <c r="MN150" s="20"/>
      <c r="MO150" s="20"/>
      <c r="MP150" s="20"/>
      <c r="MQ150" s="20"/>
      <c r="MR150" s="20"/>
      <c r="MS150" s="20"/>
      <c r="MT150" s="20"/>
      <c r="MU150" s="20"/>
      <c r="MV150" s="20"/>
      <c r="MW150" s="20"/>
      <c r="MX150" s="20"/>
      <c r="MY150" s="20"/>
      <c r="MZ150" s="20"/>
      <c r="NA150" s="20"/>
      <c r="NB150" s="20"/>
      <c r="NC150" s="20"/>
      <c r="ND150" s="20"/>
      <c r="NE150" s="20"/>
      <c r="NF150" s="20"/>
      <c r="NG150" s="20"/>
      <c r="NH150" s="20"/>
      <c r="NI150" s="20"/>
      <c r="NJ150" s="20"/>
      <c r="NK150" s="20"/>
      <c r="NL150" s="20"/>
      <c r="NM150" s="20"/>
      <c r="NN150" s="20"/>
      <c r="NO150" s="20"/>
      <c r="NP150" s="20"/>
      <c r="NQ150" s="20"/>
      <c r="NR150" s="20"/>
      <c r="NS150" s="20"/>
      <c r="NT150" s="20"/>
      <c r="NU150" s="20"/>
      <c r="NV150" s="20"/>
      <c r="NW150" s="20"/>
      <c r="NX150" s="20"/>
      <c r="NY150" s="20"/>
      <c r="NZ150" s="20"/>
      <c r="OA150" s="20"/>
      <c r="OB150" s="20"/>
      <c r="OC150" s="20"/>
      <c r="OD150" s="20"/>
      <c r="OE150" s="20"/>
      <c r="OF150" s="20"/>
      <c r="OG150" s="20"/>
      <c r="OH150" s="20"/>
      <c r="OI150" s="20"/>
      <c r="OJ150" s="20"/>
      <c r="OK150" s="20"/>
      <c r="OL150" s="20"/>
      <c r="OM150" s="20"/>
      <c r="ON150" s="20"/>
      <c r="OO150" s="20"/>
      <c r="OP150" s="20"/>
      <c r="OQ150" s="20"/>
      <c r="OR150" s="20"/>
      <c r="OS150" s="20"/>
      <c r="OT150" s="20"/>
      <c r="OU150" s="20"/>
      <c r="OV150" s="20"/>
      <c r="OW150" s="20"/>
      <c r="OX150" s="20"/>
      <c r="OY150" s="20"/>
      <c r="OZ150" s="20"/>
      <c r="PA150" s="20"/>
      <c r="PB150" s="20"/>
      <c r="PC150" s="20"/>
      <c r="PD150" s="20"/>
      <c r="PE150" s="20"/>
      <c r="PF150" s="20"/>
      <c r="PG150" s="20"/>
      <c r="PH150" s="20"/>
      <c r="PI150" s="20"/>
      <c r="PJ150" s="20"/>
      <c r="PK150" s="20"/>
      <c r="PL150" s="20"/>
      <c r="PM150" s="20"/>
      <c r="PN150" s="20"/>
      <c r="PO150" s="20"/>
      <c r="PP150" s="20"/>
      <c r="PQ150" s="20"/>
      <c r="PR150" s="20"/>
      <c r="PS150" s="20"/>
      <c r="PT150" s="20"/>
      <c r="PU150" s="20"/>
      <c r="PV150" s="20"/>
      <c r="PW150" s="20"/>
      <c r="PX150" s="20"/>
      <c r="PY150" s="20"/>
      <c r="PZ150" s="20"/>
      <c r="QA150" s="20"/>
      <c r="QB150" s="20"/>
      <c r="QC150" s="20"/>
      <c r="QD150" s="20"/>
      <c r="QE150" s="20"/>
      <c r="QF150" s="20"/>
      <c r="QG150" s="20"/>
      <c r="QH150" s="20"/>
      <c r="QI150" s="20"/>
      <c r="QJ150" s="20"/>
      <c r="QK150" s="20"/>
      <c r="QL150" s="20"/>
      <c r="QM150" s="20"/>
      <c r="QN150" s="20"/>
      <c r="QO150" s="20"/>
      <c r="QP150" s="20"/>
      <c r="QQ150" s="20"/>
      <c r="QR150" s="20"/>
      <c r="QS150" s="20"/>
      <c r="QT150" s="20"/>
      <c r="QU150" s="20"/>
      <c r="QV150" s="20"/>
      <c r="QW150" s="20"/>
      <c r="QX150" s="20"/>
      <c r="QY150" s="20"/>
      <c r="QZ150" s="20"/>
      <c r="RA150" s="20"/>
      <c r="RB150" s="20"/>
      <c r="RC150" s="20"/>
      <c r="RD150" s="20"/>
      <c r="RE150" s="20"/>
      <c r="RF150" s="20"/>
      <c r="RG150" s="20"/>
      <c r="RH150" s="20"/>
      <c r="RI150" s="20"/>
      <c r="RJ150" s="20"/>
      <c r="RK150" s="20"/>
      <c r="RL150" s="20"/>
      <c r="RM150" s="20"/>
      <c r="RN150" s="20"/>
      <c r="RO150" s="20"/>
      <c r="RP150" s="20"/>
      <c r="RQ150" s="20"/>
      <c r="RR150" s="20"/>
      <c r="RS150" s="20"/>
      <c r="RT150" s="20"/>
      <c r="RU150" s="20"/>
      <c r="RV150" s="20"/>
      <c r="RW150" s="20"/>
      <c r="RX150" s="20"/>
      <c r="RY150" s="20"/>
      <c r="RZ150" s="20"/>
      <c r="SA150" s="20"/>
      <c r="SB150" s="20"/>
      <c r="SC150" s="20"/>
      <c r="SD150" s="20"/>
      <c r="SE150" s="20"/>
      <c r="SF150" s="20"/>
      <c r="SG150" s="20"/>
      <c r="SH150" s="20"/>
      <c r="SI150" s="20"/>
      <c r="SJ150" s="20"/>
      <c r="SK150" s="20"/>
      <c r="SL150" s="20"/>
      <c r="SM150" s="20"/>
      <c r="SN150" s="20"/>
      <c r="SO150" s="20"/>
      <c r="SP150" s="20"/>
      <c r="SQ150" s="20"/>
      <c r="SR150" s="20"/>
      <c r="SS150" s="20"/>
      <c r="ST150" s="20"/>
      <c r="SU150" s="20"/>
      <c r="SV150" s="20"/>
      <c r="SW150" s="20"/>
      <c r="SX150" s="20"/>
      <c r="SY150" s="20"/>
      <c r="SZ150" s="20"/>
      <c r="TA150" s="20"/>
      <c r="TB150" s="20"/>
      <c r="TC150" s="20"/>
      <c r="TD150" s="20"/>
      <c r="TE150" s="20"/>
      <c r="TF150" s="20"/>
      <c r="TG150" s="20"/>
      <c r="TH150" s="20"/>
      <c r="TI150" s="20"/>
      <c r="TJ150" s="20"/>
      <c r="TK150" s="20"/>
      <c r="TL150" s="20"/>
      <c r="TM150" s="20"/>
      <c r="TN150" s="20"/>
      <c r="TO150" s="20"/>
      <c r="TP150" s="20"/>
      <c r="TQ150" s="20"/>
      <c r="TR150" s="20"/>
      <c r="TS150" s="20"/>
      <c r="TT150" s="20"/>
      <c r="TU150" s="20"/>
      <c r="TV150" s="20"/>
      <c r="TW150" s="20"/>
      <c r="TX150" s="20"/>
      <c r="TY150" s="20"/>
      <c r="TZ150" s="20"/>
      <c r="UA150" s="20"/>
      <c r="UB150" s="20"/>
      <c r="UC150" s="20"/>
      <c r="UD150" s="20"/>
      <c r="UE150" s="20"/>
      <c r="UF150" s="20"/>
      <c r="UG150" s="20"/>
      <c r="UH150" s="20"/>
      <c r="UI150" s="20"/>
      <c r="UJ150" s="20"/>
      <c r="UK150" s="20"/>
      <c r="UL150" s="20"/>
      <c r="UM150" s="20"/>
      <c r="UN150" s="20"/>
      <c r="UO150" s="20"/>
      <c r="UP150" s="20"/>
      <c r="UQ150" s="20"/>
      <c r="UR150" s="20"/>
      <c r="US150" s="20"/>
      <c r="UT150" s="20"/>
      <c r="UU150" s="20"/>
      <c r="UV150" s="20"/>
      <c r="UW150" s="20"/>
      <c r="UX150" s="20"/>
      <c r="UY150" s="20"/>
      <c r="UZ150" s="20"/>
      <c r="VA150" s="20"/>
      <c r="VB150" s="20"/>
      <c r="VC150" s="20"/>
      <c r="VD150" s="20"/>
      <c r="VE150" s="20"/>
      <c r="VF150" s="20"/>
      <c r="VG150" s="20"/>
      <c r="VH150" s="20"/>
      <c r="VI150" s="20"/>
      <c r="VJ150" s="20"/>
      <c r="VK150" s="20"/>
      <c r="VL150" s="20"/>
      <c r="VM150" s="20"/>
      <c r="VN150" s="20"/>
      <c r="VO150" s="20"/>
      <c r="VP150" s="20"/>
      <c r="VQ150" s="20"/>
      <c r="VR150" s="20"/>
      <c r="VS150" s="20"/>
      <c r="VT150" s="20"/>
      <c r="VU150" s="20"/>
      <c r="VV150" s="20"/>
      <c r="VW150" s="20"/>
      <c r="VX150" s="20"/>
      <c r="VY150" s="20"/>
      <c r="VZ150" s="20"/>
      <c r="WA150" s="20"/>
      <c r="WB150" s="20"/>
      <c r="WC150" s="20"/>
      <c r="WD150" s="20"/>
      <c r="WE150" s="20"/>
      <c r="WF150" s="20"/>
      <c r="WG150" s="20"/>
      <c r="WH150" s="20"/>
      <c r="WI150" s="20"/>
      <c r="WJ150" s="20"/>
      <c r="WK150" s="20"/>
      <c r="WL150" s="20"/>
      <c r="WM150" s="20"/>
      <c r="WN150" s="20"/>
      <c r="WO150" s="20"/>
      <c r="WP150" s="20"/>
      <c r="WQ150" s="20"/>
      <c r="WR150" s="20"/>
      <c r="WS150" s="20"/>
      <c r="WT150" s="20"/>
      <c r="WU150" s="20"/>
      <c r="WV150" s="20"/>
      <c r="WW150" s="20"/>
      <c r="WX150" s="20"/>
      <c r="WY150" s="20"/>
      <c r="WZ150" s="20"/>
      <c r="XA150" s="20"/>
      <c r="XB150" s="20"/>
      <c r="XC150" s="20"/>
      <c r="XD150" s="20"/>
      <c r="XE150" s="20"/>
      <c r="XF150" s="20"/>
      <c r="XG150" s="20"/>
      <c r="XH150" s="20"/>
      <c r="XI150" s="20"/>
      <c r="XJ150" s="20"/>
      <c r="XK150" s="20"/>
      <c r="XL150" s="20"/>
      <c r="XM150" s="20"/>
      <c r="XN150" s="20"/>
      <c r="XO150" s="20"/>
      <c r="XP150" s="20"/>
      <c r="XQ150" s="20"/>
      <c r="XR150" s="20"/>
      <c r="XS150" s="20"/>
      <c r="XT150" s="20"/>
      <c r="XU150" s="20"/>
      <c r="XV150" s="20"/>
      <c r="XW150" s="20"/>
      <c r="XX150" s="20"/>
      <c r="XY150" s="20"/>
      <c r="XZ150" s="20"/>
      <c r="YA150" s="20"/>
      <c r="YB150" s="20"/>
      <c r="YC150" s="20"/>
      <c r="YD150" s="20"/>
      <c r="YE150" s="20"/>
      <c r="YF150" s="20"/>
      <c r="YG150" s="20"/>
      <c r="YH150" s="20"/>
      <c r="YI150" s="20"/>
      <c r="YJ150" s="20"/>
      <c r="YK150" s="20"/>
      <c r="YL150" s="20"/>
      <c r="YM150" s="20"/>
      <c r="YN150" s="20"/>
      <c r="YO150" s="20"/>
      <c r="YP150" s="20"/>
      <c r="YQ150" s="20"/>
      <c r="YR150" s="20"/>
      <c r="YS150" s="20"/>
      <c r="YT150" s="20"/>
      <c r="YU150" s="20"/>
      <c r="YV150" s="20"/>
      <c r="YW150" s="20"/>
      <c r="YX150" s="20"/>
      <c r="YY150" s="20"/>
      <c r="YZ150" s="20"/>
      <c r="ZA150" s="20"/>
      <c r="ZB150" s="20"/>
      <c r="ZC150" s="20"/>
      <c r="ZD150" s="20"/>
      <c r="ZE150" s="20"/>
      <c r="ZF150" s="20"/>
      <c r="ZG150" s="20"/>
      <c r="ZH150" s="20"/>
      <c r="ZI150" s="20"/>
      <c r="ZJ150" s="20"/>
      <c r="ZK150" s="20"/>
      <c r="ZL150" s="20"/>
      <c r="ZM150" s="20"/>
      <c r="ZN150" s="20"/>
      <c r="ZO150" s="20"/>
      <c r="ZP150" s="20"/>
      <c r="ZQ150" s="20"/>
      <c r="ZR150" s="20"/>
      <c r="ZS150" s="20"/>
      <c r="ZT150" s="20"/>
      <c r="ZU150" s="20"/>
      <c r="ZV150" s="20"/>
      <c r="ZW150" s="20"/>
      <c r="ZX150" s="20"/>
      <c r="ZY150" s="20"/>
      <c r="ZZ150" s="20"/>
      <c r="AAA150" s="20"/>
      <c r="AAB150" s="20"/>
      <c r="AAC150" s="20"/>
      <c r="AAD150" s="20"/>
      <c r="AAE150" s="20"/>
      <c r="AAF150" s="20"/>
      <c r="AAG150" s="20"/>
      <c r="AAH150" s="20"/>
      <c r="AAI150" s="20"/>
      <c r="AAJ150" s="20"/>
      <c r="AAK150" s="20"/>
      <c r="AAL150" s="20"/>
      <c r="AAM150" s="20"/>
      <c r="AAN150" s="20"/>
      <c r="AAO150" s="20"/>
      <c r="AAP150" s="20"/>
      <c r="AAQ150" s="20"/>
      <c r="AAR150" s="20"/>
      <c r="AAS150" s="20"/>
      <c r="AAT150" s="20"/>
      <c r="AAU150" s="20"/>
      <c r="AAV150" s="20"/>
      <c r="AAW150" s="20"/>
      <c r="AAX150" s="20"/>
      <c r="AAY150" s="20"/>
      <c r="AAZ150" s="20"/>
      <c r="ABA150" s="20"/>
      <c r="ABB150" s="20"/>
      <c r="ABC150" s="20"/>
      <c r="ABD150" s="20"/>
      <c r="ABE150" s="20"/>
      <c r="ABF150" s="20"/>
      <c r="ABG150" s="20"/>
      <c r="ABH150" s="20"/>
      <c r="ABI150" s="20"/>
      <c r="ABJ150" s="20"/>
      <c r="ABK150" s="20"/>
      <c r="ABL150" s="20"/>
      <c r="ABM150" s="20"/>
      <c r="ABN150" s="20"/>
      <c r="ABO150" s="20"/>
      <c r="ABP150" s="20"/>
      <c r="ABQ150" s="20"/>
      <c r="ABR150" s="20"/>
      <c r="ABS150" s="20"/>
      <c r="ABT150" s="20"/>
      <c r="ABU150" s="20"/>
      <c r="ABV150" s="20"/>
      <c r="ABW150" s="20"/>
      <c r="ABX150" s="20"/>
      <c r="ABY150" s="20"/>
      <c r="ABZ150" s="20"/>
      <c r="ACA150" s="20"/>
      <c r="ACB150" s="20"/>
      <c r="ACC150" s="20"/>
      <c r="ACD150" s="20"/>
      <c r="ACE150" s="20"/>
      <c r="ACF150" s="20"/>
      <c r="ACG150" s="20"/>
      <c r="ACH150" s="20"/>
      <c r="ACI150" s="20"/>
      <c r="ACJ150" s="20"/>
      <c r="ACK150" s="20"/>
      <c r="ACL150" s="20"/>
      <c r="ACM150" s="20"/>
      <c r="ACN150" s="20"/>
      <c r="ACO150" s="20"/>
      <c r="ACP150" s="20"/>
      <c r="ACQ150" s="20"/>
      <c r="ACR150" s="20"/>
      <c r="ACS150" s="20"/>
      <c r="ACT150" s="20"/>
      <c r="ACU150" s="20"/>
      <c r="ACV150" s="20"/>
      <c r="ACW150" s="20"/>
      <c r="ACX150" s="20"/>
      <c r="ACY150" s="20"/>
      <c r="ACZ150" s="20"/>
      <c r="ADA150" s="20"/>
      <c r="ADB150" s="20"/>
      <c r="ADC150" s="20"/>
      <c r="ADD150" s="20"/>
      <c r="ADE150" s="20"/>
      <c r="ADF150" s="20"/>
      <c r="ADG150" s="20"/>
      <c r="ADH150" s="20"/>
      <c r="ADI150" s="20"/>
      <c r="ADJ150" s="20"/>
      <c r="ADK150" s="20"/>
      <c r="ADL150" s="20"/>
      <c r="ADM150" s="20"/>
      <c r="ADN150" s="20"/>
      <c r="ADO150" s="20"/>
      <c r="ADP150" s="20"/>
      <c r="ADQ150" s="20"/>
      <c r="ADR150" s="20"/>
      <c r="ADS150" s="20"/>
      <c r="ADT150" s="20"/>
      <c r="ADU150" s="20"/>
      <c r="ADV150" s="20"/>
      <c r="ADW150" s="20"/>
      <c r="ADX150" s="20"/>
      <c r="ADY150" s="20"/>
      <c r="ADZ150" s="20"/>
      <c r="AEA150" s="20"/>
      <c r="AEB150" s="20"/>
      <c r="AEC150" s="20"/>
      <c r="AED150" s="20"/>
      <c r="AEE150" s="20"/>
      <c r="AEF150" s="20"/>
      <c r="AEG150" s="20"/>
      <c r="AEH150" s="20"/>
      <c r="AEI150" s="20"/>
      <c r="AEJ150" s="20"/>
      <c r="AEK150" s="20"/>
      <c r="AEL150" s="20"/>
      <c r="AEM150" s="20"/>
      <c r="AEN150" s="20"/>
      <c r="AEO150" s="20"/>
      <c r="AEP150" s="20"/>
      <c r="AEQ150" s="20"/>
      <c r="AER150" s="20"/>
      <c r="AES150" s="20"/>
      <c r="AET150" s="20"/>
      <c r="AEU150" s="20"/>
      <c r="AEV150" s="20"/>
      <c r="AEW150" s="20"/>
      <c r="AEX150" s="20"/>
      <c r="AEY150" s="20"/>
      <c r="AEZ150" s="20"/>
      <c r="AFA150" s="20"/>
      <c r="AFB150" s="20"/>
      <c r="AFC150" s="20"/>
      <c r="AFD150" s="20"/>
      <c r="AFE150" s="20"/>
      <c r="AFF150" s="20"/>
      <c r="AFG150" s="20"/>
      <c r="AFH150" s="20"/>
      <c r="AFI150" s="20"/>
      <c r="AFJ150" s="20"/>
      <c r="AFK150" s="20"/>
      <c r="AFL150" s="20"/>
      <c r="AFM150" s="20"/>
      <c r="AFN150" s="20"/>
      <c r="AFO150" s="20"/>
      <c r="AFP150" s="20"/>
      <c r="AFQ150" s="20"/>
      <c r="AFR150" s="20"/>
      <c r="AFS150" s="20"/>
      <c r="AFT150" s="20"/>
      <c r="AFU150" s="20"/>
      <c r="AFV150" s="20"/>
      <c r="AFW150" s="20"/>
      <c r="AFX150" s="20"/>
      <c r="AFY150" s="20"/>
      <c r="AFZ150" s="20"/>
      <c r="AGA150" s="20"/>
      <c r="AGB150" s="20"/>
      <c r="AGC150" s="20"/>
      <c r="AGD150" s="20"/>
      <c r="AGE150" s="20"/>
      <c r="AGF150" s="20"/>
      <c r="AGG150" s="20"/>
      <c r="AGH150" s="20"/>
      <c r="AGI150" s="20"/>
      <c r="AGJ150" s="20"/>
      <c r="AGK150" s="20"/>
      <c r="AGL150" s="20"/>
      <c r="AGM150" s="20"/>
      <c r="AGN150" s="20"/>
      <c r="AGO150" s="20"/>
      <c r="AGP150" s="20"/>
      <c r="AGQ150" s="20"/>
      <c r="AGR150" s="20"/>
      <c r="AGS150" s="20"/>
      <c r="AGT150" s="20"/>
      <c r="AGU150" s="20"/>
      <c r="AGV150" s="20"/>
      <c r="AGW150" s="20"/>
      <c r="AGX150" s="20"/>
      <c r="AGY150" s="20"/>
      <c r="AGZ150" s="20"/>
      <c r="AHA150" s="20"/>
      <c r="AHB150" s="20"/>
      <c r="AHC150" s="20"/>
      <c r="AHD150" s="20"/>
      <c r="AHE150" s="20"/>
      <c r="AHF150" s="20"/>
      <c r="AHG150" s="20"/>
      <c r="AHH150" s="20"/>
      <c r="AHI150" s="20"/>
      <c r="AHJ150" s="20"/>
      <c r="AHK150" s="20"/>
      <c r="AHL150" s="20"/>
      <c r="AHM150" s="20"/>
      <c r="AHN150" s="20"/>
      <c r="AHO150" s="20"/>
      <c r="AHP150" s="20"/>
      <c r="AHQ150" s="20"/>
      <c r="AHR150" s="20"/>
      <c r="AHS150" s="20"/>
      <c r="AHT150" s="20"/>
      <c r="AHU150" s="20"/>
      <c r="AHV150" s="20"/>
      <c r="AHW150" s="20"/>
      <c r="AHX150" s="20"/>
      <c r="AHY150" s="20"/>
      <c r="AHZ150" s="20"/>
      <c r="AIA150" s="20"/>
      <c r="AIB150" s="20"/>
      <c r="AIC150" s="20"/>
      <c r="AID150" s="20"/>
      <c r="AIE150" s="20"/>
      <c r="AIF150" s="20"/>
      <c r="AIG150" s="20"/>
      <c r="AIH150" s="20"/>
      <c r="AII150" s="20"/>
      <c r="AIJ150" s="20"/>
      <c r="AIK150" s="20"/>
      <c r="AIL150" s="20"/>
      <c r="AIM150" s="20"/>
      <c r="AIN150" s="20"/>
      <c r="AIO150" s="20"/>
      <c r="AIP150" s="20"/>
      <c r="AIQ150" s="20"/>
      <c r="AIR150" s="20"/>
      <c r="AIS150" s="20"/>
      <c r="AIT150" s="20"/>
      <c r="AIU150" s="20"/>
      <c r="AIV150" s="20"/>
      <c r="AIW150" s="20"/>
      <c r="AIX150" s="20"/>
      <c r="AIY150" s="20"/>
      <c r="AIZ150" s="20"/>
      <c r="AJA150" s="20"/>
      <c r="AJB150" s="20"/>
      <c r="AJC150" s="20"/>
      <c r="AJD150" s="20"/>
      <c r="AJE150" s="20"/>
      <c r="AJF150" s="20"/>
      <c r="AJG150" s="20"/>
      <c r="AJH150" s="20"/>
      <c r="AJI150" s="20"/>
      <c r="AJJ150" s="20"/>
      <c r="AJK150" s="20"/>
      <c r="AJL150" s="20"/>
      <c r="AJM150" s="20"/>
      <c r="AJN150" s="20"/>
      <c r="AJO150" s="20"/>
      <c r="AJP150" s="20"/>
      <c r="AJQ150" s="20"/>
      <c r="AJR150" s="20"/>
      <c r="AJS150" s="20"/>
      <c r="AJT150" s="20"/>
      <c r="AJU150" s="20"/>
      <c r="AJV150" s="20"/>
      <c r="AJW150" s="20"/>
      <c r="AJX150" s="20"/>
      <c r="AJY150" s="20"/>
      <c r="AJZ150" s="20"/>
      <c r="AKA150" s="20"/>
      <c r="AKB150" s="20"/>
      <c r="AKC150" s="20"/>
      <c r="AKD150" s="20"/>
      <c r="AKE150" s="20"/>
      <c r="AKF150" s="20"/>
      <c r="AKG150" s="20"/>
      <c r="AKH150" s="20"/>
      <c r="AKI150" s="20"/>
      <c r="AKJ150" s="20"/>
      <c r="AKK150" s="20"/>
      <c r="AKL150" s="20"/>
      <c r="AKM150" s="20"/>
      <c r="AKN150" s="20"/>
      <c r="AKO150" s="20"/>
      <c r="AKP150" s="20"/>
      <c r="AKQ150" s="20"/>
      <c r="AKR150" s="20"/>
      <c r="AKS150" s="20"/>
      <c r="AKT150" s="20"/>
      <c r="AKU150" s="20"/>
      <c r="AKV150" s="20"/>
      <c r="AKW150" s="20"/>
      <c r="AKX150" s="20"/>
      <c r="AKY150" s="20"/>
      <c r="AKZ150" s="20"/>
      <c r="ALA150" s="20"/>
      <c r="ALB150" s="20"/>
      <c r="ALC150" s="20"/>
      <c r="ALD150" s="20"/>
      <c r="ALE150" s="20"/>
      <c r="ALF150" s="20"/>
      <c r="ALG150" s="20"/>
      <c r="ALH150" s="20"/>
      <c r="ALI150" s="20"/>
      <c r="ALJ150" s="20"/>
      <c r="ALK150" s="20"/>
      <c r="ALL150" s="20"/>
      <c r="ALM150" s="20"/>
      <c r="ALN150" s="20"/>
      <c r="ALO150" s="20"/>
      <c r="ALP150" s="20"/>
      <c r="ALQ150" s="20"/>
      <c r="ALR150" s="20"/>
      <c r="ALS150" s="20"/>
      <c r="ALT150" s="20"/>
      <c r="ALU150" s="20"/>
      <c r="ALV150" s="20"/>
      <c r="ALW150" s="20"/>
      <c r="ALX150" s="20"/>
      <c r="ALY150" s="20"/>
      <c r="ALZ150" s="20"/>
      <c r="AMA150" s="20"/>
      <c r="AMB150" s="20"/>
      <c r="AMC150" s="20"/>
      <c r="AMD150" s="20"/>
      <c r="AME150" s="20"/>
      <c r="AMF150" s="20"/>
      <c r="AMG150" s="20"/>
      <c r="AMH150" s="20"/>
      <c r="AMI150" s="20"/>
      <c r="AMJ150" s="20"/>
      <c r="AMK150" s="20"/>
    </row>
    <row r="151" spans="1:1025" s="21" customFormat="1" ht="47.25" customHeight="1">
      <c r="A151" s="273" t="s">
        <v>181</v>
      </c>
      <c r="B151" s="273"/>
      <c r="C151" s="273"/>
      <c r="D151" s="273"/>
      <c r="E151" s="273"/>
      <c r="F151" s="273"/>
      <c r="G151" s="96">
        <f>SUM(G48+G103+G114+G139+G147)</f>
        <v>6541.3523333333324</v>
      </c>
      <c r="H151" s="36"/>
      <c r="I151" s="7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0"/>
      <c r="IU151" s="20"/>
      <c r="IV151" s="20"/>
      <c r="IW151" s="20"/>
      <c r="IX151" s="20"/>
      <c r="IY151" s="20"/>
      <c r="IZ151" s="20"/>
      <c r="JA151" s="20"/>
      <c r="JB151" s="20"/>
      <c r="JC151" s="20"/>
      <c r="JD151" s="20"/>
      <c r="JE151" s="20"/>
      <c r="JF151" s="20"/>
      <c r="JG151" s="20"/>
      <c r="JH151" s="20"/>
      <c r="JI151" s="20"/>
      <c r="JJ151" s="20"/>
      <c r="JK151" s="20"/>
      <c r="JL151" s="20"/>
      <c r="JM151" s="20"/>
      <c r="JN151" s="20"/>
      <c r="JO151" s="20"/>
      <c r="JP151" s="20"/>
      <c r="JQ151" s="20"/>
      <c r="JR151" s="20"/>
      <c r="JS151" s="20"/>
      <c r="JT151" s="20"/>
      <c r="JU151" s="20"/>
      <c r="JV151" s="20"/>
      <c r="JW151" s="20"/>
      <c r="JX151" s="20"/>
      <c r="JY151" s="20"/>
      <c r="JZ151" s="20"/>
      <c r="KA151" s="20"/>
      <c r="KB151" s="20"/>
      <c r="KC151" s="20"/>
      <c r="KD151" s="20"/>
      <c r="KE151" s="20"/>
      <c r="KF151" s="20"/>
      <c r="KG151" s="20"/>
      <c r="KH151" s="20"/>
      <c r="KI151" s="20"/>
      <c r="KJ151" s="20"/>
      <c r="KK151" s="20"/>
      <c r="KL151" s="20"/>
      <c r="KM151" s="20"/>
      <c r="KN151" s="20"/>
      <c r="KO151" s="20"/>
      <c r="KP151" s="20"/>
      <c r="KQ151" s="20"/>
      <c r="KR151" s="20"/>
      <c r="KS151" s="20"/>
      <c r="KT151" s="20"/>
      <c r="KU151" s="20"/>
      <c r="KV151" s="20"/>
      <c r="KW151" s="20"/>
      <c r="KX151" s="20"/>
      <c r="KY151" s="20"/>
      <c r="KZ151" s="20"/>
      <c r="LA151" s="20"/>
      <c r="LB151" s="20"/>
      <c r="LC151" s="20"/>
      <c r="LD151" s="20"/>
      <c r="LE151" s="20"/>
      <c r="LF151" s="20"/>
      <c r="LG151" s="20"/>
      <c r="LH151" s="20"/>
      <c r="LI151" s="20"/>
      <c r="LJ151" s="20"/>
      <c r="LK151" s="20"/>
      <c r="LL151" s="20"/>
      <c r="LM151" s="20"/>
      <c r="LN151" s="20"/>
      <c r="LO151" s="20"/>
      <c r="LP151" s="20"/>
      <c r="LQ151" s="20"/>
      <c r="LR151" s="20"/>
      <c r="LS151" s="20"/>
      <c r="LT151" s="20"/>
      <c r="LU151" s="20"/>
      <c r="LV151" s="20"/>
      <c r="LW151" s="20"/>
      <c r="LX151" s="20"/>
      <c r="LY151" s="20"/>
      <c r="LZ151" s="20"/>
      <c r="MA151" s="20"/>
      <c r="MB151" s="20"/>
      <c r="MC151" s="20"/>
      <c r="MD151" s="20"/>
      <c r="ME151" s="20"/>
      <c r="MF151" s="20"/>
      <c r="MG151" s="20"/>
      <c r="MH151" s="20"/>
      <c r="MI151" s="20"/>
      <c r="MJ151" s="20"/>
      <c r="MK151" s="20"/>
      <c r="ML151" s="20"/>
      <c r="MM151" s="20"/>
      <c r="MN151" s="20"/>
      <c r="MO151" s="20"/>
      <c r="MP151" s="20"/>
      <c r="MQ151" s="20"/>
      <c r="MR151" s="20"/>
      <c r="MS151" s="20"/>
      <c r="MT151" s="20"/>
      <c r="MU151" s="20"/>
      <c r="MV151" s="20"/>
      <c r="MW151" s="20"/>
      <c r="MX151" s="20"/>
      <c r="MY151" s="20"/>
      <c r="MZ151" s="20"/>
      <c r="NA151" s="20"/>
      <c r="NB151" s="20"/>
      <c r="NC151" s="20"/>
      <c r="ND151" s="20"/>
      <c r="NE151" s="20"/>
      <c r="NF151" s="20"/>
      <c r="NG151" s="20"/>
      <c r="NH151" s="20"/>
      <c r="NI151" s="20"/>
      <c r="NJ151" s="20"/>
      <c r="NK151" s="20"/>
      <c r="NL151" s="20"/>
      <c r="NM151" s="20"/>
      <c r="NN151" s="20"/>
      <c r="NO151" s="20"/>
      <c r="NP151" s="20"/>
      <c r="NQ151" s="20"/>
      <c r="NR151" s="20"/>
      <c r="NS151" s="20"/>
      <c r="NT151" s="20"/>
      <c r="NU151" s="20"/>
      <c r="NV151" s="20"/>
      <c r="NW151" s="20"/>
      <c r="NX151" s="20"/>
      <c r="NY151" s="20"/>
      <c r="NZ151" s="20"/>
      <c r="OA151" s="20"/>
      <c r="OB151" s="20"/>
      <c r="OC151" s="20"/>
      <c r="OD151" s="20"/>
      <c r="OE151" s="20"/>
      <c r="OF151" s="20"/>
      <c r="OG151" s="20"/>
      <c r="OH151" s="20"/>
      <c r="OI151" s="20"/>
      <c r="OJ151" s="20"/>
      <c r="OK151" s="20"/>
      <c r="OL151" s="20"/>
      <c r="OM151" s="20"/>
      <c r="ON151" s="20"/>
      <c r="OO151" s="20"/>
      <c r="OP151" s="20"/>
      <c r="OQ151" s="20"/>
      <c r="OR151" s="20"/>
      <c r="OS151" s="20"/>
      <c r="OT151" s="20"/>
      <c r="OU151" s="20"/>
      <c r="OV151" s="20"/>
      <c r="OW151" s="20"/>
      <c r="OX151" s="20"/>
      <c r="OY151" s="20"/>
      <c r="OZ151" s="20"/>
      <c r="PA151" s="20"/>
      <c r="PB151" s="20"/>
      <c r="PC151" s="20"/>
      <c r="PD151" s="20"/>
      <c r="PE151" s="20"/>
      <c r="PF151" s="20"/>
      <c r="PG151" s="20"/>
      <c r="PH151" s="20"/>
      <c r="PI151" s="20"/>
      <c r="PJ151" s="20"/>
      <c r="PK151" s="20"/>
      <c r="PL151" s="20"/>
      <c r="PM151" s="20"/>
      <c r="PN151" s="20"/>
      <c r="PO151" s="20"/>
      <c r="PP151" s="20"/>
      <c r="PQ151" s="20"/>
      <c r="PR151" s="20"/>
      <c r="PS151" s="20"/>
      <c r="PT151" s="20"/>
      <c r="PU151" s="20"/>
      <c r="PV151" s="20"/>
      <c r="PW151" s="20"/>
      <c r="PX151" s="20"/>
      <c r="PY151" s="20"/>
      <c r="PZ151" s="20"/>
      <c r="QA151" s="20"/>
      <c r="QB151" s="20"/>
      <c r="QC151" s="20"/>
      <c r="QD151" s="20"/>
      <c r="QE151" s="20"/>
      <c r="QF151" s="20"/>
      <c r="QG151" s="20"/>
      <c r="QH151" s="20"/>
      <c r="QI151" s="20"/>
      <c r="QJ151" s="20"/>
      <c r="QK151" s="20"/>
      <c r="QL151" s="20"/>
      <c r="QM151" s="20"/>
      <c r="QN151" s="20"/>
      <c r="QO151" s="20"/>
      <c r="QP151" s="20"/>
      <c r="QQ151" s="20"/>
      <c r="QR151" s="20"/>
      <c r="QS151" s="20"/>
      <c r="QT151" s="20"/>
      <c r="QU151" s="20"/>
      <c r="QV151" s="20"/>
      <c r="QW151" s="20"/>
      <c r="QX151" s="20"/>
      <c r="QY151" s="20"/>
      <c r="QZ151" s="20"/>
      <c r="RA151" s="20"/>
      <c r="RB151" s="20"/>
      <c r="RC151" s="20"/>
      <c r="RD151" s="20"/>
      <c r="RE151" s="20"/>
      <c r="RF151" s="20"/>
      <c r="RG151" s="20"/>
      <c r="RH151" s="20"/>
      <c r="RI151" s="20"/>
      <c r="RJ151" s="20"/>
      <c r="RK151" s="20"/>
      <c r="RL151" s="20"/>
      <c r="RM151" s="20"/>
      <c r="RN151" s="20"/>
      <c r="RO151" s="20"/>
      <c r="RP151" s="20"/>
      <c r="RQ151" s="20"/>
      <c r="RR151" s="20"/>
      <c r="RS151" s="20"/>
      <c r="RT151" s="20"/>
      <c r="RU151" s="20"/>
      <c r="RV151" s="20"/>
      <c r="RW151" s="20"/>
      <c r="RX151" s="20"/>
      <c r="RY151" s="20"/>
      <c r="RZ151" s="20"/>
      <c r="SA151" s="20"/>
      <c r="SB151" s="20"/>
      <c r="SC151" s="20"/>
      <c r="SD151" s="20"/>
      <c r="SE151" s="20"/>
      <c r="SF151" s="20"/>
      <c r="SG151" s="20"/>
      <c r="SH151" s="20"/>
      <c r="SI151" s="20"/>
      <c r="SJ151" s="20"/>
      <c r="SK151" s="20"/>
      <c r="SL151" s="20"/>
      <c r="SM151" s="20"/>
      <c r="SN151" s="20"/>
      <c r="SO151" s="20"/>
      <c r="SP151" s="20"/>
      <c r="SQ151" s="20"/>
      <c r="SR151" s="20"/>
      <c r="SS151" s="20"/>
      <c r="ST151" s="20"/>
      <c r="SU151" s="20"/>
      <c r="SV151" s="20"/>
      <c r="SW151" s="20"/>
      <c r="SX151" s="20"/>
      <c r="SY151" s="20"/>
      <c r="SZ151" s="20"/>
      <c r="TA151" s="20"/>
      <c r="TB151" s="20"/>
      <c r="TC151" s="20"/>
      <c r="TD151" s="20"/>
      <c r="TE151" s="20"/>
      <c r="TF151" s="20"/>
      <c r="TG151" s="20"/>
      <c r="TH151" s="20"/>
      <c r="TI151" s="20"/>
      <c r="TJ151" s="20"/>
      <c r="TK151" s="20"/>
      <c r="TL151" s="20"/>
      <c r="TM151" s="20"/>
      <c r="TN151" s="20"/>
      <c r="TO151" s="20"/>
      <c r="TP151" s="20"/>
      <c r="TQ151" s="20"/>
      <c r="TR151" s="20"/>
      <c r="TS151" s="20"/>
      <c r="TT151" s="20"/>
      <c r="TU151" s="20"/>
      <c r="TV151" s="20"/>
      <c r="TW151" s="20"/>
      <c r="TX151" s="20"/>
      <c r="TY151" s="20"/>
      <c r="TZ151" s="20"/>
      <c r="UA151" s="20"/>
      <c r="UB151" s="20"/>
      <c r="UC151" s="20"/>
      <c r="UD151" s="20"/>
      <c r="UE151" s="20"/>
      <c r="UF151" s="20"/>
      <c r="UG151" s="20"/>
      <c r="UH151" s="20"/>
      <c r="UI151" s="20"/>
      <c r="UJ151" s="20"/>
      <c r="UK151" s="20"/>
      <c r="UL151" s="20"/>
      <c r="UM151" s="20"/>
      <c r="UN151" s="20"/>
      <c r="UO151" s="20"/>
      <c r="UP151" s="20"/>
      <c r="UQ151" s="20"/>
      <c r="UR151" s="20"/>
      <c r="US151" s="20"/>
      <c r="UT151" s="20"/>
      <c r="UU151" s="20"/>
      <c r="UV151" s="20"/>
      <c r="UW151" s="20"/>
      <c r="UX151" s="20"/>
      <c r="UY151" s="20"/>
      <c r="UZ151" s="20"/>
      <c r="VA151" s="20"/>
      <c r="VB151" s="20"/>
      <c r="VC151" s="20"/>
      <c r="VD151" s="20"/>
      <c r="VE151" s="20"/>
      <c r="VF151" s="20"/>
      <c r="VG151" s="20"/>
      <c r="VH151" s="20"/>
      <c r="VI151" s="20"/>
      <c r="VJ151" s="20"/>
      <c r="VK151" s="20"/>
      <c r="VL151" s="20"/>
      <c r="VM151" s="20"/>
      <c r="VN151" s="20"/>
      <c r="VO151" s="20"/>
      <c r="VP151" s="20"/>
      <c r="VQ151" s="20"/>
      <c r="VR151" s="20"/>
      <c r="VS151" s="20"/>
      <c r="VT151" s="20"/>
      <c r="VU151" s="20"/>
      <c r="VV151" s="20"/>
      <c r="VW151" s="20"/>
      <c r="VX151" s="20"/>
      <c r="VY151" s="20"/>
      <c r="VZ151" s="20"/>
      <c r="WA151" s="20"/>
      <c r="WB151" s="20"/>
      <c r="WC151" s="20"/>
      <c r="WD151" s="20"/>
      <c r="WE151" s="20"/>
      <c r="WF151" s="20"/>
      <c r="WG151" s="20"/>
      <c r="WH151" s="20"/>
      <c r="WI151" s="20"/>
      <c r="WJ151" s="20"/>
      <c r="WK151" s="20"/>
      <c r="WL151" s="20"/>
      <c r="WM151" s="20"/>
      <c r="WN151" s="20"/>
      <c r="WO151" s="20"/>
      <c r="WP151" s="20"/>
      <c r="WQ151" s="20"/>
      <c r="WR151" s="20"/>
      <c r="WS151" s="20"/>
      <c r="WT151" s="20"/>
      <c r="WU151" s="20"/>
      <c r="WV151" s="20"/>
      <c r="WW151" s="20"/>
      <c r="WX151" s="20"/>
      <c r="WY151" s="20"/>
      <c r="WZ151" s="20"/>
      <c r="XA151" s="20"/>
      <c r="XB151" s="20"/>
      <c r="XC151" s="20"/>
      <c r="XD151" s="20"/>
      <c r="XE151" s="20"/>
      <c r="XF151" s="20"/>
      <c r="XG151" s="20"/>
      <c r="XH151" s="20"/>
      <c r="XI151" s="20"/>
      <c r="XJ151" s="20"/>
      <c r="XK151" s="20"/>
      <c r="XL151" s="20"/>
      <c r="XM151" s="20"/>
      <c r="XN151" s="20"/>
      <c r="XO151" s="20"/>
      <c r="XP151" s="20"/>
      <c r="XQ151" s="20"/>
      <c r="XR151" s="20"/>
      <c r="XS151" s="20"/>
      <c r="XT151" s="20"/>
      <c r="XU151" s="20"/>
      <c r="XV151" s="20"/>
      <c r="XW151" s="20"/>
      <c r="XX151" s="20"/>
      <c r="XY151" s="20"/>
      <c r="XZ151" s="20"/>
      <c r="YA151" s="20"/>
      <c r="YB151" s="20"/>
      <c r="YC151" s="20"/>
      <c r="YD151" s="20"/>
      <c r="YE151" s="20"/>
      <c r="YF151" s="20"/>
      <c r="YG151" s="20"/>
      <c r="YH151" s="20"/>
      <c r="YI151" s="20"/>
      <c r="YJ151" s="20"/>
      <c r="YK151" s="20"/>
      <c r="YL151" s="20"/>
      <c r="YM151" s="20"/>
      <c r="YN151" s="20"/>
      <c r="YO151" s="20"/>
      <c r="YP151" s="20"/>
      <c r="YQ151" s="20"/>
      <c r="YR151" s="20"/>
      <c r="YS151" s="20"/>
      <c r="YT151" s="20"/>
      <c r="YU151" s="20"/>
      <c r="YV151" s="20"/>
      <c r="YW151" s="20"/>
      <c r="YX151" s="20"/>
      <c r="YY151" s="20"/>
      <c r="YZ151" s="20"/>
      <c r="ZA151" s="20"/>
      <c r="ZB151" s="20"/>
      <c r="ZC151" s="20"/>
      <c r="ZD151" s="20"/>
      <c r="ZE151" s="20"/>
      <c r="ZF151" s="20"/>
      <c r="ZG151" s="20"/>
      <c r="ZH151" s="20"/>
      <c r="ZI151" s="20"/>
      <c r="ZJ151" s="20"/>
      <c r="ZK151" s="20"/>
      <c r="ZL151" s="20"/>
      <c r="ZM151" s="20"/>
      <c r="ZN151" s="20"/>
      <c r="ZO151" s="20"/>
      <c r="ZP151" s="20"/>
      <c r="ZQ151" s="20"/>
      <c r="ZR151" s="20"/>
      <c r="ZS151" s="20"/>
      <c r="ZT151" s="20"/>
      <c r="ZU151" s="20"/>
      <c r="ZV151" s="20"/>
      <c r="ZW151" s="20"/>
      <c r="ZX151" s="20"/>
      <c r="ZY151" s="20"/>
      <c r="ZZ151" s="20"/>
      <c r="AAA151" s="20"/>
      <c r="AAB151" s="20"/>
      <c r="AAC151" s="20"/>
      <c r="AAD151" s="20"/>
      <c r="AAE151" s="20"/>
      <c r="AAF151" s="20"/>
      <c r="AAG151" s="20"/>
      <c r="AAH151" s="20"/>
      <c r="AAI151" s="20"/>
      <c r="AAJ151" s="20"/>
      <c r="AAK151" s="20"/>
      <c r="AAL151" s="20"/>
      <c r="AAM151" s="20"/>
      <c r="AAN151" s="20"/>
      <c r="AAO151" s="20"/>
      <c r="AAP151" s="20"/>
      <c r="AAQ151" s="20"/>
      <c r="AAR151" s="20"/>
      <c r="AAS151" s="20"/>
      <c r="AAT151" s="20"/>
      <c r="AAU151" s="20"/>
      <c r="AAV151" s="20"/>
      <c r="AAW151" s="20"/>
      <c r="AAX151" s="20"/>
      <c r="AAY151" s="20"/>
      <c r="AAZ151" s="20"/>
      <c r="ABA151" s="20"/>
      <c r="ABB151" s="20"/>
      <c r="ABC151" s="20"/>
      <c r="ABD151" s="20"/>
      <c r="ABE151" s="20"/>
      <c r="ABF151" s="20"/>
      <c r="ABG151" s="20"/>
      <c r="ABH151" s="20"/>
      <c r="ABI151" s="20"/>
      <c r="ABJ151" s="20"/>
      <c r="ABK151" s="20"/>
      <c r="ABL151" s="20"/>
      <c r="ABM151" s="20"/>
      <c r="ABN151" s="20"/>
      <c r="ABO151" s="20"/>
      <c r="ABP151" s="20"/>
      <c r="ABQ151" s="20"/>
      <c r="ABR151" s="20"/>
      <c r="ABS151" s="20"/>
      <c r="ABT151" s="20"/>
      <c r="ABU151" s="20"/>
      <c r="ABV151" s="20"/>
      <c r="ABW151" s="20"/>
      <c r="ABX151" s="20"/>
      <c r="ABY151" s="20"/>
      <c r="ABZ151" s="20"/>
      <c r="ACA151" s="20"/>
      <c r="ACB151" s="20"/>
      <c r="ACC151" s="20"/>
      <c r="ACD151" s="20"/>
      <c r="ACE151" s="20"/>
      <c r="ACF151" s="20"/>
      <c r="ACG151" s="20"/>
      <c r="ACH151" s="20"/>
      <c r="ACI151" s="20"/>
      <c r="ACJ151" s="20"/>
      <c r="ACK151" s="20"/>
      <c r="ACL151" s="20"/>
      <c r="ACM151" s="20"/>
      <c r="ACN151" s="20"/>
      <c r="ACO151" s="20"/>
      <c r="ACP151" s="20"/>
      <c r="ACQ151" s="20"/>
      <c r="ACR151" s="20"/>
      <c r="ACS151" s="20"/>
      <c r="ACT151" s="20"/>
      <c r="ACU151" s="20"/>
      <c r="ACV151" s="20"/>
      <c r="ACW151" s="20"/>
      <c r="ACX151" s="20"/>
      <c r="ACY151" s="20"/>
      <c r="ACZ151" s="20"/>
      <c r="ADA151" s="20"/>
      <c r="ADB151" s="20"/>
      <c r="ADC151" s="20"/>
      <c r="ADD151" s="20"/>
      <c r="ADE151" s="20"/>
      <c r="ADF151" s="20"/>
      <c r="ADG151" s="20"/>
      <c r="ADH151" s="20"/>
      <c r="ADI151" s="20"/>
      <c r="ADJ151" s="20"/>
      <c r="ADK151" s="20"/>
      <c r="ADL151" s="20"/>
      <c r="ADM151" s="20"/>
      <c r="ADN151" s="20"/>
      <c r="ADO151" s="20"/>
      <c r="ADP151" s="20"/>
      <c r="ADQ151" s="20"/>
      <c r="ADR151" s="20"/>
      <c r="ADS151" s="20"/>
      <c r="ADT151" s="20"/>
      <c r="ADU151" s="20"/>
      <c r="ADV151" s="20"/>
      <c r="ADW151" s="20"/>
      <c r="ADX151" s="20"/>
      <c r="ADY151" s="20"/>
      <c r="ADZ151" s="20"/>
      <c r="AEA151" s="20"/>
      <c r="AEB151" s="20"/>
      <c r="AEC151" s="20"/>
      <c r="AED151" s="20"/>
      <c r="AEE151" s="20"/>
      <c r="AEF151" s="20"/>
      <c r="AEG151" s="20"/>
      <c r="AEH151" s="20"/>
      <c r="AEI151" s="20"/>
      <c r="AEJ151" s="20"/>
      <c r="AEK151" s="20"/>
      <c r="AEL151" s="20"/>
      <c r="AEM151" s="20"/>
      <c r="AEN151" s="20"/>
      <c r="AEO151" s="20"/>
      <c r="AEP151" s="20"/>
      <c r="AEQ151" s="20"/>
      <c r="AER151" s="20"/>
      <c r="AES151" s="20"/>
      <c r="AET151" s="20"/>
      <c r="AEU151" s="20"/>
      <c r="AEV151" s="20"/>
      <c r="AEW151" s="20"/>
      <c r="AEX151" s="20"/>
      <c r="AEY151" s="20"/>
      <c r="AEZ151" s="20"/>
      <c r="AFA151" s="20"/>
      <c r="AFB151" s="20"/>
      <c r="AFC151" s="20"/>
      <c r="AFD151" s="20"/>
      <c r="AFE151" s="20"/>
      <c r="AFF151" s="20"/>
      <c r="AFG151" s="20"/>
      <c r="AFH151" s="20"/>
      <c r="AFI151" s="20"/>
      <c r="AFJ151" s="20"/>
      <c r="AFK151" s="20"/>
      <c r="AFL151" s="20"/>
      <c r="AFM151" s="20"/>
      <c r="AFN151" s="20"/>
      <c r="AFO151" s="20"/>
      <c r="AFP151" s="20"/>
      <c r="AFQ151" s="20"/>
      <c r="AFR151" s="20"/>
      <c r="AFS151" s="20"/>
      <c r="AFT151" s="20"/>
      <c r="AFU151" s="20"/>
      <c r="AFV151" s="20"/>
      <c r="AFW151" s="20"/>
      <c r="AFX151" s="20"/>
      <c r="AFY151" s="20"/>
      <c r="AFZ151" s="20"/>
      <c r="AGA151" s="20"/>
      <c r="AGB151" s="20"/>
      <c r="AGC151" s="20"/>
      <c r="AGD151" s="20"/>
      <c r="AGE151" s="20"/>
      <c r="AGF151" s="20"/>
      <c r="AGG151" s="20"/>
      <c r="AGH151" s="20"/>
      <c r="AGI151" s="20"/>
      <c r="AGJ151" s="20"/>
      <c r="AGK151" s="20"/>
      <c r="AGL151" s="20"/>
      <c r="AGM151" s="20"/>
      <c r="AGN151" s="20"/>
      <c r="AGO151" s="20"/>
      <c r="AGP151" s="20"/>
      <c r="AGQ151" s="20"/>
      <c r="AGR151" s="20"/>
      <c r="AGS151" s="20"/>
      <c r="AGT151" s="20"/>
      <c r="AGU151" s="20"/>
      <c r="AGV151" s="20"/>
      <c r="AGW151" s="20"/>
      <c r="AGX151" s="20"/>
      <c r="AGY151" s="20"/>
      <c r="AGZ151" s="20"/>
      <c r="AHA151" s="20"/>
      <c r="AHB151" s="20"/>
      <c r="AHC151" s="20"/>
      <c r="AHD151" s="20"/>
      <c r="AHE151" s="20"/>
      <c r="AHF151" s="20"/>
      <c r="AHG151" s="20"/>
      <c r="AHH151" s="20"/>
      <c r="AHI151" s="20"/>
      <c r="AHJ151" s="20"/>
      <c r="AHK151" s="20"/>
      <c r="AHL151" s="20"/>
      <c r="AHM151" s="20"/>
      <c r="AHN151" s="20"/>
      <c r="AHO151" s="20"/>
      <c r="AHP151" s="20"/>
      <c r="AHQ151" s="20"/>
      <c r="AHR151" s="20"/>
      <c r="AHS151" s="20"/>
      <c r="AHT151" s="20"/>
      <c r="AHU151" s="20"/>
      <c r="AHV151" s="20"/>
      <c r="AHW151" s="20"/>
      <c r="AHX151" s="20"/>
      <c r="AHY151" s="20"/>
      <c r="AHZ151" s="20"/>
      <c r="AIA151" s="20"/>
      <c r="AIB151" s="20"/>
      <c r="AIC151" s="20"/>
      <c r="AID151" s="20"/>
      <c r="AIE151" s="20"/>
      <c r="AIF151" s="20"/>
      <c r="AIG151" s="20"/>
      <c r="AIH151" s="20"/>
      <c r="AII151" s="20"/>
      <c r="AIJ151" s="20"/>
      <c r="AIK151" s="20"/>
      <c r="AIL151" s="20"/>
      <c r="AIM151" s="20"/>
      <c r="AIN151" s="20"/>
      <c r="AIO151" s="20"/>
      <c r="AIP151" s="20"/>
      <c r="AIQ151" s="20"/>
      <c r="AIR151" s="20"/>
      <c r="AIS151" s="20"/>
      <c r="AIT151" s="20"/>
      <c r="AIU151" s="20"/>
      <c r="AIV151" s="20"/>
      <c r="AIW151" s="20"/>
      <c r="AIX151" s="20"/>
      <c r="AIY151" s="20"/>
      <c r="AIZ151" s="20"/>
      <c r="AJA151" s="20"/>
      <c r="AJB151" s="20"/>
      <c r="AJC151" s="20"/>
      <c r="AJD151" s="20"/>
      <c r="AJE151" s="20"/>
      <c r="AJF151" s="20"/>
      <c r="AJG151" s="20"/>
      <c r="AJH151" s="20"/>
      <c r="AJI151" s="20"/>
      <c r="AJJ151" s="20"/>
      <c r="AJK151" s="20"/>
      <c r="AJL151" s="20"/>
      <c r="AJM151" s="20"/>
      <c r="AJN151" s="20"/>
      <c r="AJO151" s="20"/>
      <c r="AJP151" s="20"/>
      <c r="AJQ151" s="20"/>
      <c r="AJR151" s="20"/>
      <c r="AJS151" s="20"/>
      <c r="AJT151" s="20"/>
      <c r="AJU151" s="20"/>
      <c r="AJV151" s="20"/>
      <c r="AJW151" s="20"/>
      <c r="AJX151" s="20"/>
      <c r="AJY151" s="20"/>
      <c r="AJZ151" s="20"/>
      <c r="AKA151" s="20"/>
      <c r="AKB151" s="20"/>
      <c r="AKC151" s="20"/>
      <c r="AKD151" s="20"/>
      <c r="AKE151" s="20"/>
      <c r="AKF151" s="20"/>
      <c r="AKG151" s="20"/>
      <c r="AKH151" s="20"/>
      <c r="AKI151" s="20"/>
      <c r="AKJ151" s="20"/>
      <c r="AKK151" s="20"/>
      <c r="AKL151" s="20"/>
      <c r="AKM151" s="20"/>
      <c r="AKN151" s="20"/>
      <c r="AKO151" s="20"/>
      <c r="AKP151" s="20"/>
      <c r="AKQ151" s="20"/>
      <c r="AKR151" s="20"/>
      <c r="AKS151" s="20"/>
      <c r="AKT151" s="20"/>
      <c r="AKU151" s="20"/>
      <c r="AKV151" s="20"/>
      <c r="AKW151" s="20"/>
      <c r="AKX151" s="20"/>
      <c r="AKY151" s="20"/>
      <c r="AKZ151" s="20"/>
      <c r="ALA151" s="20"/>
      <c r="ALB151" s="20"/>
      <c r="ALC151" s="20"/>
      <c r="ALD151" s="20"/>
      <c r="ALE151" s="20"/>
      <c r="ALF151" s="20"/>
      <c r="ALG151" s="20"/>
      <c r="ALH151" s="20"/>
      <c r="ALI151" s="20"/>
      <c r="ALJ151" s="20"/>
      <c r="ALK151" s="20"/>
      <c r="ALL151" s="20"/>
      <c r="ALM151" s="20"/>
      <c r="ALN151" s="20"/>
      <c r="ALO151" s="20"/>
      <c r="ALP151" s="20"/>
      <c r="ALQ151" s="20"/>
      <c r="ALR151" s="20"/>
      <c r="ALS151" s="20"/>
      <c r="ALT151" s="20"/>
      <c r="ALU151" s="20"/>
      <c r="ALV151" s="20"/>
      <c r="ALW151" s="20"/>
      <c r="ALX151" s="20"/>
      <c r="ALY151" s="20"/>
      <c r="ALZ151" s="20"/>
      <c r="AMA151" s="20"/>
      <c r="AMB151" s="20"/>
      <c r="AMC151" s="20"/>
      <c r="AMD151" s="20"/>
      <c r="AME151" s="20"/>
      <c r="AMF151" s="20"/>
      <c r="AMG151" s="20"/>
      <c r="AMH151" s="20"/>
      <c r="AMI151" s="20"/>
      <c r="AMJ151" s="20"/>
      <c r="AMK151" s="20"/>
    </row>
    <row r="152" spans="1:1025" s="21" customFormat="1" ht="19.5" customHeight="1">
      <c r="A152" s="94" t="s">
        <v>8</v>
      </c>
      <c r="B152" s="358" t="s">
        <v>46</v>
      </c>
      <c r="C152" s="358"/>
      <c r="D152" s="358"/>
      <c r="E152" s="358"/>
      <c r="F152" s="151">
        <v>0.1467</v>
      </c>
      <c r="G152" s="99">
        <f>ROUND(F152*G151,2)</f>
        <v>959.62</v>
      </c>
      <c r="H152" s="36"/>
      <c r="I152" s="7"/>
      <c r="J152" s="7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0"/>
      <c r="IU152" s="20"/>
      <c r="IV152" s="20"/>
      <c r="IW152" s="20"/>
      <c r="IX152" s="20"/>
      <c r="IY152" s="20"/>
      <c r="IZ152" s="20"/>
      <c r="JA152" s="20"/>
      <c r="JB152" s="20"/>
      <c r="JC152" s="20"/>
      <c r="JD152" s="20"/>
      <c r="JE152" s="20"/>
      <c r="JF152" s="20"/>
      <c r="JG152" s="20"/>
      <c r="JH152" s="20"/>
      <c r="JI152" s="20"/>
      <c r="JJ152" s="20"/>
      <c r="JK152" s="20"/>
      <c r="JL152" s="20"/>
      <c r="JM152" s="20"/>
      <c r="JN152" s="20"/>
      <c r="JO152" s="20"/>
      <c r="JP152" s="20"/>
      <c r="JQ152" s="20"/>
      <c r="JR152" s="20"/>
      <c r="JS152" s="20"/>
      <c r="JT152" s="20"/>
      <c r="JU152" s="20"/>
      <c r="JV152" s="20"/>
      <c r="JW152" s="20"/>
      <c r="JX152" s="20"/>
      <c r="JY152" s="20"/>
      <c r="JZ152" s="20"/>
      <c r="KA152" s="20"/>
      <c r="KB152" s="20"/>
      <c r="KC152" s="20"/>
      <c r="KD152" s="20"/>
      <c r="KE152" s="20"/>
      <c r="KF152" s="20"/>
      <c r="KG152" s="20"/>
      <c r="KH152" s="20"/>
      <c r="KI152" s="20"/>
      <c r="KJ152" s="20"/>
      <c r="KK152" s="20"/>
      <c r="KL152" s="20"/>
      <c r="KM152" s="20"/>
      <c r="KN152" s="20"/>
      <c r="KO152" s="20"/>
      <c r="KP152" s="20"/>
      <c r="KQ152" s="20"/>
      <c r="KR152" s="20"/>
      <c r="KS152" s="20"/>
      <c r="KT152" s="20"/>
      <c r="KU152" s="20"/>
      <c r="KV152" s="20"/>
      <c r="KW152" s="20"/>
      <c r="KX152" s="20"/>
      <c r="KY152" s="20"/>
      <c r="KZ152" s="20"/>
      <c r="LA152" s="20"/>
      <c r="LB152" s="20"/>
      <c r="LC152" s="20"/>
      <c r="LD152" s="20"/>
      <c r="LE152" s="20"/>
      <c r="LF152" s="20"/>
      <c r="LG152" s="20"/>
      <c r="LH152" s="20"/>
      <c r="LI152" s="20"/>
      <c r="LJ152" s="20"/>
      <c r="LK152" s="20"/>
      <c r="LL152" s="20"/>
      <c r="LM152" s="20"/>
      <c r="LN152" s="20"/>
      <c r="LO152" s="20"/>
      <c r="LP152" s="20"/>
      <c r="LQ152" s="20"/>
      <c r="LR152" s="20"/>
      <c r="LS152" s="20"/>
      <c r="LT152" s="20"/>
      <c r="LU152" s="20"/>
      <c r="LV152" s="20"/>
      <c r="LW152" s="20"/>
      <c r="LX152" s="20"/>
      <c r="LY152" s="20"/>
      <c r="LZ152" s="20"/>
      <c r="MA152" s="20"/>
      <c r="MB152" s="20"/>
      <c r="MC152" s="20"/>
      <c r="MD152" s="20"/>
      <c r="ME152" s="20"/>
      <c r="MF152" s="20"/>
      <c r="MG152" s="20"/>
      <c r="MH152" s="20"/>
      <c r="MI152" s="20"/>
      <c r="MJ152" s="20"/>
      <c r="MK152" s="20"/>
      <c r="ML152" s="20"/>
      <c r="MM152" s="20"/>
      <c r="MN152" s="20"/>
      <c r="MO152" s="20"/>
      <c r="MP152" s="20"/>
      <c r="MQ152" s="20"/>
      <c r="MR152" s="20"/>
      <c r="MS152" s="20"/>
      <c r="MT152" s="20"/>
      <c r="MU152" s="20"/>
      <c r="MV152" s="20"/>
      <c r="MW152" s="20"/>
      <c r="MX152" s="20"/>
      <c r="MY152" s="20"/>
      <c r="MZ152" s="20"/>
      <c r="NA152" s="20"/>
      <c r="NB152" s="20"/>
      <c r="NC152" s="20"/>
      <c r="ND152" s="20"/>
      <c r="NE152" s="20"/>
      <c r="NF152" s="20"/>
      <c r="NG152" s="20"/>
      <c r="NH152" s="20"/>
      <c r="NI152" s="20"/>
      <c r="NJ152" s="20"/>
      <c r="NK152" s="20"/>
      <c r="NL152" s="20"/>
      <c r="NM152" s="20"/>
      <c r="NN152" s="20"/>
      <c r="NO152" s="20"/>
      <c r="NP152" s="20"/>
      <c r="NQ152" s="20"/>
      <c r="NR152" s="20"/>
      <c r="NS152" s="20"/>
      <c r="NT152" s="20"/>
      <c r="NU152" s="20"/>
      <c r="NV152" s="20"/>
      <c r="NW152" s="20"/>
      <c r="NX152" s="20"/>
      <c r="NY152" s="20"/>
      <c r="NZ152" s="20"/>
      <c r="OA152" s="20"/>
      <c r="OB152" s="20"/>
      <c r="OC152" s="20"/>
      <c r="OD152" s="20"/>
      <c r="OE152" s="20"/>
      <c r="OF152" s="20"/>
      <c r="OG152" s="20"/>
      <c r="OH152" s="20"/>
      <c r="OI152" s="20"/>
      <c r="OJ152" s="20"/>
      <c r="OK152" s="20"/>
      <c r="OL152" s="20"/>
      <c r="OM152" s="20"/>
      <c r="ON152" s="20"/>
      <c r="OO152" s="20"/>
      <c r="OP152" s="20"/>
      <c r="OQ152" s="20"/>
      <c r="OR152" s="20"/>
      <c r="OS152" s="20"/>
      <c r="OT152" s="20"/>
      <c r="OU152" s="20"/>
      <c r="OV152" s="20"/>
      <c r="OW152" s="20"/>
      <c r="OX152" s="20"/>
      <c r="OY152" s="20"/>
      <c r="OZ152" s="20"/>
      <c r="PA152" s="20"/>
      <c r="PB152" s="20"/>
      <c r="PC152" s="20"/>
      <c r="PD152" s="20"/>
      <c r="PE152" s="20"/>
      <c r="PF152" s="20"/>
      <c r="PG152" s="20"/>
      <c r="PH152" s="20"/>
      <c r="PI152" s="20"/>
      <c r="PJ152" s="20"/>
      <c r="PK152" s="20"/>
      <c r="PL152" s="20"/>
      <c r="PM152" s="20"/>
      <c r="PN152" s="20"/>
      <c r="PO152" s="20"/>
      <c r="PP152" s="20"/>
      <c r="PQ152" s="20"/>
      <c r="PR152" s="20"/>
      <c r="PS152" s="20"/>
      <c r="PT152" s="20"/>
      <c r="PU152" s="20"/>
      <c r="PV152" s="20"/>
      <c r="PW152" s="20"/>
      <c r="PX152" s="20"/>
      <c r="PY152" s="20"/>
      <c r="PZ152" s="20"/>
      <c r="QA152" s="20"/>
      <c r="QB152" s="20"/>
      <c r="QC152" s="20"/>
      <c r="QD152" s="20"/>
      <c r="QE152" s="20"/>
      <c r="QF152" s="20"/>
      <c r="QG152" s="20"/>
      <c r="QH152" s="20"/>
      <c r="QI152" s="20"/>
      <c r="QJ152" s="20"/>
      <c r="QK152" s="20"/>
      <c r="QL152" s="20"/>
      <c r="QM152" s="20"/>
      <c r="QN152" s="20"/>
      <c r="QO152" s="20"/>
      <c r="QP152" s="20"/>
      <c r="QQ152" s="20"/>
      <c r="QR152" s="20"/>
      <c r="QS152" s="20"/>
      <c r="QT152" s="20"/>
      <c r="QU152" s="20"/>
      <c r="QV152" s="20"/>
      <c r="QW152" s="20"/>
      <c r="QX152" s="20"/>
      <c r="QY152" s="20"/>
      <c r="QZ152" s="20"/>
      <c r="RA152" s="20"/>
      <c r="RB152" s="20"/>
      <c r="RC152" s="20"/>
      <c r="RD152" s="20"/>
      <c r="RE152" s="20"/>
      <c r="RF152" s="20"/>
      <c r="RG152" s="20"/>
      <c r="RH152" s="20"/>
      <c r="RI152" s="20"/>
      <c r="RJ152" s="20"/>
      <c r="RK152" s="20"/>
      <c r="RL152" s="20"/>
      <c r="RM152" s="20"/>
      <c r="RN152" s="20"/>
      <c r="RO152" s="20"/>
      <c r="RP152" s="20"/>
      <c r="RQ152" s="20"/>
      <c r="RR152" s="20"/>
      <c r="RS152" s="20"/>
      <c r="RT152" s="20"/>
      <c r="RU152" s="20"/>
      <c r="RV152" s="20"/>
      <c r="RW152" s="20"/>
      <c r="RX152" s="20"/>
      <c r="RY152" s="20"/>
      <c r="RZ152" s="20"/>
      <c r="SA152" s="20"/>
      <c r="SB152" s="20"/>
      <c r="SC152" s="20"/>
      <c r="SD152" s="20"/>
      <c r="SE152" s="20"/>
      <c r="SF152" s="20"/>
      <c r="SG152" s="20"/>
      <c r="SH152" s="20"/>
      <c r="SI152" s="20"/>
      <c r="SJ152" s="20"/>
      <c r="SK152" s="20"/>
      <c r="SL152" s="20"/>
      <c r="SM152" s="20"/>
      <c r="SN152" s="20"/>
      <c r="SO152" s="20"/>
      <c r="SP152" s="20"/>
      <c r="SQ152" s="20"/>
      <c r="SR152" s="20"/>
      <c r="SS152" s="20"/>
      <c r="ST152" s="20"/>
      <c r="SU152" s="20"/>
      <c r="SV152" s="20"/>
      <c r="SW152" s="20"/>
      <c r="SX152" s="20"/>
      <c r="SY152" s="20"/>
      <c r="SZ152" s="20"/>
      <c r="TA152" s="20"/>
      <c r="TB152" s="20"/>
      <c r="TC152" s="20"/>
      <c r="TD152" s="20"/>
      <c r="TE152" s="20"/>
      <c r="TF152" s="20"/>
      <c r="TG152" s="20"/>
      <c r="TH152" s="20"/>
      <c r="TI152" s="20"/>
      <c r="TJ152" s="20"/>
      <c r="TK152" s="20"/>
      <c r="TL152" s="20"/>
      <c r="TM152" s="20"/>
      <c r="TN152" s="20"/>
      <c r="TO152" s="20"/>
      <c r="TP152" s="20"/>
      <c r="TQ152" s="20"/>
      <c r="TR152" s="20"/>
      <c r="TS152" s="20"/>
      <c r="TT152" s="20"/>
      <c r="TU152" s="20"/>
      <c r="TV152" s="20"/>
      <c r="TW152" s="20"/>
      <c r="TX152" s="20"/>
      <c r="TY152" s="20"/>
      <c r="TZ152" s="20"/>
      <c r="UA152" s="20"/>
      <c r="UB152" s="20"/>
      <c r="UC152" s="20"/>
      <c r="UD152" s="20"/>
      <c r="UE152" s="20"/>
      <c r="UF152" s="20"/>
      <c r="UG152" s="20"/>
      <c r="UH152" s="20"/>
      <c r="UI152" s="20"/>
      <c r="UJ152" s="20"/>
      <c r="UK152" s="20"/>
      <c r="UL152" s="20"/>
      <c r="UM152" s="20"/>
      <c r="UN152" s="20"/>
      <c r="UO152" s="20"/>
      <c r="UP152" s="20"/>
      <c r="UQ152" s="20"/>
      <c r="UR152" s="20"/>
      <c r="US152" s="20"/>
      <c r="UT152" s="20"/>
      <c r="UU152" s="20"/>
      <c r="UV152" s="20"/>
      <c r="UW152" s="20"/>
      <c r="UX152" s="20"/>
      <c r="UY152" s="20"/>
      <c r="UZ152" s="20"/>
      <c r="VA152" s="20"/>
      <c r="VB152" s="20"/>
      <c r="VC152" s="20"/>
      <c r="VD152" s="20"/>
      <c r="VE152" s="20"/>
      <c r="VF152" s="20"/>
      <c r="VG152" s="20"/>
      <c r="VH152" s="20"/>
      <c r="VI152" s="20"/>
      <c r="VJ152" s="20"/>
      <c r="VK152" s="20"/>
      <c r="VL152" s="20"/>
      <c r="VM152" s="20"/>
      <c r="VN152" s="20"/>
      <c r="VO152" s="20"/>
      <c r="VP152" s="20"/>
      <c r="VQ152" s="20"/>
      <c r="VR152" s="20"/>
      <c r="VS152" s="20"/>
      <c r="VT152" s="20"/>
      <c r="VU152" s="20"/>
      <c r="VV152" s="20"/>
      <c r="VW152" s="20"/>
      <c r="VX152" s="20"/>
      <c r="VY152" s="20"/>
      <c r="VZ152" s="20"/>
      <c r="WA152" s="20"/>
      <c r="WB152" s="20"/>
      <c r="WC152" s="20"/>
      <c r="WD152" s="20"/>
      <c r="WE152" s="20"/>
      <c r="WF152" s="20"/>
      <c r="WG152" s="20"/>
      <c r="WH152" s="20"/>
      <c r="WI152" s="20"/>
      <c r="WJ152" s="20"/>
      <c r="WK152" s="20"/>
      <c r="WL152" s="20"/>
      <c r="WM152" s="20"/>
      <c r="WN152" s="20"/>
      <c r="WO152" s="20"/>
      <c r="WP152" s="20"/>
      <c r="WQ152" s="20"/>
      <c r="WR152" s="20"/>
      <c r="WS152" s="20"/>
      <c r="WT152" s="20"/>
      <c r="WU152" s="20"/>
      <c r="WV152" s="20"/>
      <c r="WW152" s="20"/>
      <c r="WX152" s="20"/>
      <c r="WY152" s="20"/>
      <c r="WZ152" s="20"/>
      <c r="XA152" s="20"/>
      <c r="XB152" s="20"/>
      <c r="XC152" s="20"/>
      <c r="XD152" s="20"/>
      <c r="XE152" s="20"/>
      <c r="XF152" s="20"/>
      <c r="XG152" s="20"/>
      <c r="XH152" s="20"/>
      <c r="XI152" s="20"/>
      <c r="XJ152" s="20"/>
      <c r="XK152" s="20"/>
      <c r="XL152" s="20"/>
      <c r="XM152" s="20"/>
      <c r="XN152" s="20"/>
      <c r="XO152" s="20"/>
      <c r="XP152" s="20"/>
      <c r="XQ152" s="20"/>
      <c r="XR152" s="20"/>
      <c r="XS152" s="20"/>
      <c r="XT152" s="20"/>
      <c r="XU152" s="20"/>
      <c r="XV152" s="20"/>
      <c r="XW152" s="20"/>
      <c r="XX152" s="20"/>
      <c r="XY152" s="20"/>
      <c r="XZ152" s="20"/>
      <c r="YA152" s="20"/>
      <c r="YB152" s="20"/>
      <c r="YC152" s="20"/>
      <c r="YD152" s="20"/>
      <c r="YE152" s="20"/>
      <c r="YF152" s="20"/>
      <c r="YG152" s="20"/>
      <c r="YH152" s="20"/>
      <c r="YI152" s="20"/>
      <c r="YJ152" s="20"/>
      <c r="YK152" s="20"/>
      <c r="YL152" s="20"/>
      <c r="YM152" s="20"/>
      <c r="YN152" s="20"/>
      <c r="YO152" s="20"/>
      <c r="YP152" s="20"/>
      <c r="YQ152" s="20"/>
      <c r="YR152" s="20"/>
      <c r="YS152" s="20"/>
      <c r="YT152" s="20"/>
      <c r="YU152" s="20"/>
      <c r="YV152" s="20"/>
      <c r="YW152" s="20"/>
      <c r="YX152" s="20"/>
      <c r="YY152" s="20"/>
      <c r="YZ152" s="20"/>
      <c r="ZA152" s="20"/>
      <c r="ZB152" s="20"/>
      <c r="ZC152" s="20"/>
      <c r="ZD152" s="20"/>
      <c r="ZE152" s="20"/>
      <c r="ZF152" s="20"/>
      <c r="ZG152" s="20"/>
      <c r="ZH152" s="20"/>
      <c r="ZI152" s="20"/>
      <c r="ZJ152" s="20"/>
      <c r="ZK152" s="20"/>
      <c r="ZL152" s="20"/>
      <c r="ZM152" s="20"/>
      <c r="ZN152" s="20"/>
      <c r="ZO152" s="20"/>
      <c r="ZP152" s="20"/>
      <c r="ZQ152" s="20"/>
      <c r="ZR152" s="20"/>
      <c r="ZS152" s="20"/>
      <c r="ZT152" s="20"/>
      <c r="ZU152" s="20"/>
      <c r="ZV152" s="20"/>
      <c r="ZW152" s="20"/>
      <c r="ZX152" s="20"/>
      <c r="ZY152" s="20"/>
      <c r="ZZ152" s="20"/>
      <c r="AAA152" s="20"/>
      <c r="AAB152" s="20"/>
      <c r="AAC152" s="20"/>
      <c r="AAD152" s="20"/>
      <c r="AAE152" s="20"/>
      <c r="AAF152" s="20"/>
      <c r="AAG152" s="20"/>
      <c r="AAH152" s="20"/>
      <c r="AAI152" s="20"/>
      <c r="AAJ152" s="20"/>
      <c r="AAK152" s="20"/>
      <c r="AAL152" s="20"/>
      <c r="AAM152" s="20"/>
      <c r="AAN152" s="20"/>
      <c r="AAO152" s="20"/>
      <c r="AAP152" s="20"/>
      <c r="AAQ152" s="20"/>
      <c r="AAR152" s="20"/>
      <c r="AAS152" s="20"/>
      <c r="AAT152" s="20"/>
      <c r="AAU152" s="20"/>
      <c r="AAV152" s="20"/>
      <c r="AAW152" s="20"/>
      <c r="AAX152" s="20"/>
      <c r="AAY152" s="20"/>
      <c r="AAZ152" s="20"/>
      <c r="ABA152" s="20"/>
      <c r="ABB152" s="20"/>
      <c r="ABC152" s="20"/>
      <c r="ABD152" s="20"/>
      <c r="ABE152" s="20"/>
      <c r="ABF152" s="20"/>
      <c r="ABG152" s="20"/>
      <c r="ABH152" s="20"/>
      <c r="ABI152" s="20"/>
      <c r="ABJ152" s="20"/>
      <c r="ABK152" s="20"/>
      <c r="ABL152" s="20"/>
      <c r="ABM152" s="20"/>
      <c r="ABN152" s="20"/>
      <c r="ABO152" s="20"/>
      <c r="ABP152" s="20"/>
      <c r="ABQ152" s="20"/>
      <c r="ABR152" s="20"/>
      <c r="ABS152" s="20"/>
      <c r="ABT152" s="20"/>
      <c r="ABU152" s="20"/>
      <c r="ABV152" s="20"/>
      <c r="ABW152" s="20"/>
      <c r="ABX152" s="20"/>
      <c r="ABY152" s="20"/>
      <c r="ABZ152" s="20"/>
      <c r="ACA152" s="20"/>
      <c r="ACB152" s="20"/>
      <c r="ACC152" s="20"/>
      <c r="ACD152" s="20"/>
      <c r="ACE152" s="20"/>
      <c r="ACF152" s="20"/>
      <c r="ACG152" s="20"/>
      <c r="ACH152" s="20"/>
      <c r="ACI152" s="20"/>
      <c r="ACJ152" s="20"/>
      <c r="ACK152" s="20"/>
      <c r="ACL152" s="20"/>
      <c r="ACM152" s="20"/>
      <c r="ACN152" s="20"/>
      <c r="ACO152" s="20"/>
      <c r="ACP152" s="20"/>
      <c r="ACQ152" s="20"/>
      <c r="ACR152" s="20"/>
      <c r="ACS152" s="20"/>
      <c r="ACT152" s="20"/>
      <c r="ACU152" s="20"/>
      <c r="ACV152" s="20"/>
      <c r="ACW152" s="20"/>
      <c r="ACX152" s="20"/>
      <c r="ACY152" s="20"/>
      <c r="ACZ152" s="20"/>
      <c r="ADA152" s="20"/>
      <c r="ADB152" s="20"/>
      <c r="ADC152" s="20"/>
      <c r="ADD152" s="20"/>
      <c r="ADE152" s="20"/>
      <c r="ADF152" s="20"/>
      <c r="ADG152" s="20"/>
      <c r="ADH152" s="20"/>
      <c r="ADI152" s="20"/>
      <c r="ADJ152" s="20"/>
      <c r="ADK152" s="20"/>
      <c r="ADL152" s="20"/>
      <c r="ADM152" s="20"/>
      <c r="ADN152" s="20"/>
      <c r="ADO152" s="20"/>
      <c r="ADP152" s="20"/>
      <c r="ADQ152" s="20"/>
      <c r="ADR152" s="20"/>
      <c r="ADS152" s="20"/>
      <c r="ADT152" s="20"/>
      <c r="ADU152" s="20"/>
      <c r="ADV152" s="20"/>
      <c r="ADW152" s="20"/>
      <c r="ADX152" s="20"/>
      <c r="ADY152" s="20"/>
      <c r="ADZ152" s="20"/>
      <c r="AEA152" s="20"/>
      <c r="AEB152" s="20"/>
      <c r="AEC152" s="20"/>
      <c r="AED152" s="20"/>
      <c r="AEE152" s="20"/>
      <c r="AEF152" s="20"/>
      <c r="AEG152" s="20"/>
      <c r="AEH152" s="20"/>
      <c r="AEI152" s="20"/>
      <c r="AEJ152" s="20"/>
      <c r="AEK152" s="20"/>
      <c r="AEL152" s="20"/>
      <c r="AEM152" s="20"/>
      <c r="AEN152" s="20"/>
      <c r="AEO152" s="20"/>
      <c r="AEP152" s="20"/>
      <c r="AEQ152" s="20"/>
      <c r="AER152" s="20"/>
      <c r="AES152" s="20"/>
      <c r="AET152" s="20"/>
      <c r="AEU152" s="20"/>
      <c r="AEV152" s="20"/>
      <c r="AEW152" s="20"/>
      <c r="AEX152" s="20"/>
      <c r="AEY152" s="20"/>
      <c r="AEZ152" s="20"/>
      <c r="AFA152" s="20"/>
      <c r="AFB152" s="20"/>
      <c r="AFC152" s="20"/>
      <c r="AFD152" s="20"/>
      <c r="AFE152" s="20"/>
      <c r="AFF152" s="20"/>
      <c r="AFG152" s="20"/>
      <c r="AFH152" s="20"/>
      <c r="AFI152" s="20"/>
      <c r="AFJ152" s="20"/>
      <c r="AFK152" s="20"/>
      <c r="AFL152" s="20"/>
      <c r="AFM152" s="20"/>
      <c r="AFN152" s="20"/>
      <c r="AFO152" s="20"/>
      <c r="AFP152" s="20"/>
      <c r="AFQ152" s="20"/>
      <c r="AFR152" s="20"/>
      <c r="AFS152" s="20"/>
      <c r="AFT152" s="20"/>
      <c r="AFU152" s="20"/>
      <c r="AFV152" s="20"/>
      <c r="AFW152" s="20"/>
      <c r="AFX152" s="20"/>
      <c r="AFY152" s="20"/>
      <c r="AFZ152" s="20"/>
      <c r="AGA152" s="20"/>
      <c r="AGB152" s="20"/>
      <c r="AGC152" s="20"/>
      <c r="AGD152" s="20"/>
      <c r="AGE152" s="20"/>
      <c r="AGF152" s="20"/>
      <c r="AGG152" s="20"/>
      <c r="AGH152" s="20"/>
      <c r="AGI152" s="20"/>
      <c r="AGJ152" s="20"/>
      <c r="AGK152" s="20"/>
      <c r="AGL152" s="20"/>
      <c r="AGM152" s="20"/>
      <c r="AGN152" s="20"/>
      <c r="AGO152" s="20"/>
      <c r="AGP152" s="20"/>
      <c r="AGQ152" s="20"/>
      <c r="AGR152" s="20"/>
      <c r="AGS152" s="20"/>
      <c r="AGT152" s="20"/>
      <c r="AGU152" s="20"/>
      <c r="AGV152" s="20"/>
      <c r="AGW152" s="20"/>
      <c r="AGX152" s="20"/>
      <c r="AGY152" s="20"/>
      <c r="AGZ152" s="20"/>
      <c r="AHA152" s="20"/>
      <c r="AHB152" s="20"/>
      <c r="AHC152" s="20"/>
      <c r="AHD152" s="20"/>
      <c r="AHE152" s="20"/>
      <c r="AHF152" s="20"/>
      <c r="AHG152" s="20"/>
      <c r="AHH152" s="20"/>
      <c r="AHI152" s="20"/>
      <c r="AHJ152" s="20"/>
      <c r="AHK152" s="20"/>
      <c r="AHL152" s="20"/>
      <c r="AHM152" s="20"/>
      <c r="AHN152" s="20"/>
      <c r="AHO152" s="20"/>
      <c r="AHP152" s="20"/>
      <c r="AHQ152" s="20"/>
      <c r="AHR152" s="20"/>
      <c r="AHS152" s="20"/>
      <c r="AHT152" s="20"/>
      <c r="AHU152" s="20"/>
      <c r="AHV152" s="20"/>
      <c r="AHW152" s="20"/>
      <c r="AHX152" s="20"/>
      <c r="AHY152" s="20"/>
      <c r="AHZ152" s="20"/>
      <c r="AIA152" s="20"/>
      <c r="AIB152" s="20"/>
      <c r="AIC152" s="20"/>
      <c r="AID152" s="20"/>
      <c r="AIE152" s="20"/>
      <c r="AIF152" s="20"/>
      <c r="AIG152" s="20"/>
      <c r="AIH152" s="20"/>
      <c r="AII152" s="20"/>
      <c r="AIJ152" s="20"/>
      <c r="AIK152" s="20"/>
      <c r="AIL152" s="20"/>
      <c r="AIM152" s="20"/>
      <c r="AIN152" s="20"/>
      <c r="AIO152" s="20"/>
      <c r="AIP152" s="20"/>
      <c r="AIQ152" s="20"/>
      <c r="AIR152" s="20"/>
      <c r="AIS152" s="20"/>
      <c r="AIT152" s="20"/>
      <c r="AIU152" s="20"/>
      <c r="AIV152" s="20"/>
      <c r="AIW152" s="20"/>
      <c r="AIX152" s="20"/>
      <c r="AIY152" s="20"/>
      <c r="AIZ152" s="20"/>
      <c r="AJA152" s="20"/>
      <c r="AJB152" s="20"/>
      <c r="AJC152" s="20"/>
      <c r="AJD152" s="20"/>
      <c r="AJE152" s="20"/>
      <c r="AJF152" s="20"/>
      <c r="AJG152" s="20"/>
      <c r="AJH152" s="20"/>
      <c r="AJI152" s="20"/>
      <c r="AJJ152" s="20"/>
      <c r="AJK152" s="20"/>
      <c r="AJL152" s="20"/>
      <c r="AJM152" s="20"/>
      <c r="AJN152" s="20"/>
      <c r="AJO152" s="20"/>
      <c r="AJP152" s="20"/>
      <c r="AJQ152" s="20"/>
      <c r="AJR152" s="20"/>
      <c r="AJS152" s="20"/>
      <c r="AJT152" s="20"/>
      <c r="AJU152" s="20"/>
      <c r="AJV152" s="20"/>
      <c r="AJW152" s="20"/>
      <c r="AJX152" s="20"/>
      <c r="AJY152" s="20"/>
      <c r="AJZ152" s="20"/>
      <c r="AKA152" s="20"/>
      <c r="AKB152" s="20"/>
      <c r="AKC152" s="20"/>
      <c r="AKD152" s="20"/>
      <c r="AKE152" s="20"/>
      <c r="AKF152" s="20"/>
      <c r="AKG152" s="20"/>
      <c r="AKH152" s="20"/>
      <c r="AKI152" s="20"/>
      <c r="AKJ152" s="20"/>
      <c r="AKK152" s="20"/>
      <c r="AKL152" s="20"/>
      <c r="AKM152" s="20"/>
      <c r="AKN152" s="20"/>
      <c r="AKO152" s="20"/>
      <c r="AKP152" s="20"/>
      <c r="AKQ152" s="20"/>
      <c r="AKR152" s="20"/>
      <c r="AKS152" s="20"/>
      <c r="AKT152" s="20"/>
      <c r="AKU152" s="20"/>
      <c r="AKV152" s="20"/>
      <c r="AKW152" s="20"/>
      <c r="AKX152" s="20"/>
      <c r="AKY152" s="20"/>
      <c r="AKZ152" s="20"/>
      <c r="ALA152" s="20"/>
      <c r="ALB152" s="20"/>
      <c r="ALC152" s="20"/>
      <c r="ALD152" s="20"/>
      <c r="ALE152" s="20"/>
      <c r="ALF152" s="20"/>
      <c r="ALG152" s="20"/>
      <c r="ALH152" s="20"/>
      <c r="ALI152" s="20"/>
      <c r="ALJ152" s="20"/>
      <c r="ALK152" s="20"/>
      <c r="ALL152" s="20"/>
      <c r="ALM152" s="20"/>
      <c r="ALN152" s="20"/>
      <c r="ALO152" s="20"/>
      <c r="ALP152" s="20"/>
      <c r="ALQ152" s="20"/>
      <c r="ALR152" s="20"/>
      <c r="ALS152" s="20"/>
      <c r="ALT152" s="20"/>
      <c r="ALU152" s="20"/>
      <c r="ALV152" s="20"/>
      <c r="ALW152" s="20"/>
      <c r="ALX152" s="20"/>
      <c r="ALY152" s="20"/>
      <c r="ALZ152" s="20"/>
      <c r="AMA152" s="20"/>
      <c r="AMB152" s="20"/>
      <c r="AMC152" s="20"/>
      <c r="AMD152" s="20"/>
      <c r="AME152" s="20"/>
      <c r="AMF152" s="20"/>
      <c r="AMG152" s="20"/>
      <c r="AMH152" s="20"/>
      <c r="AMI152" s="20"/>
      <c r="AMJ152" s="20"/>
      <c r="AMK152" s="20"/>
    </row>
    <row r="153" spans="1:1025" s="21" customFormat="1" ht="40.5" customHeight="1">
      <c r="A153" s="273" t="s">
        <v>182</v>
      </c>
      <c r="B153" s="273"/>
      <c r="C153" s="273"/>
      <c r="D153" s="273"/>
      <c r="E153" s="273"/>
      <c r="F153" s="273"/>
      <c r="G153" s="109">
        <f>SUM(G48+G103+G114+G139+G147+G152)</f>
        <v>7500.9723333333322</v>
      </c>
      <c r="H153" s="36"/>
      <c r="I153" s="20"/>
      <c r="J153" s="7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  <c r="IX153" s="20"/>
      <c r="IY153" s="20"/>
      <c r="IZ153" s="20"/>
      <c r="JA153" s="20"/>
      <c r="JB153" s="20"/>
      <c r="JC153" s="20"/>
      <c r="JD153" s="20"/>
      <c r="JE153" s="20"/>
      <c r="JF153" s="20"/>
      <c r="JG153" s="20"/>
      <c r="JH153" s="20"/>
      <c r="JI153" s="20"/>
      <c r="JJ153" s="20"/>
      <c r="JK153" s="20"/>
      <c r="JL153" s="20"/>
      <c r="JM153" s="20"/>
      <c r="JN153" s="20"/>
      <c r="JO153" s="20"/>
      <c r="JP153" s="20"/>
      <c r="JQ153" s="20"/>
      <c r="JR153" s="20"/>
      <c r="JS153" s="20"/>
      <c r="JT153" s="20"/>
      <c r="JU153" s="20"/>
      <c r="JV153" s="20"/>
      <c r="JW153" s="20"/>
      <c r="JX153" s="20"/>
      <c r="JY153" s="20"/>
      <c r="JZ153" s="20"/>
      <c r="KA153" s="20"/>
      <c r="KB153" s="20"/>
      <c r="KC153" s="20"/>
      <c r="KD153" s="20"/>
      <c r="KE153" s="20"/>
      <c r="KF153" s="20"/>
      <c r="KG153" s="20"/>
      <c r="KH153" s="20"/>
      <c r="KI153" s="20"/>
      <c r="KJ153" s="20"/>
      <c r="KK153" s="20"/>
      <c r="KL153" s="20"/>
      <c r="KM153" s="20"/>
      <c r="KN153" s="20"/>
      <c r="KO153" s="20"/>
      <c r="KP153" s="20"/>
      <c r="KQ153" s="20"/>
      <c r="KR153" s="20"/>
      <c r="KS153" s="20"/>
      <c r="KT153" s="20"/>
      <c r="KU153" s="20"/>
      <c r="KV153" s="20"/>
      <c r="KW153" s="20"/>
      <c r="KX153" s="20"/>
      <c r="KY153" s="20"/>
      <c r="KZ153" s="20"/>
      <c r="LA153" s="20"/>
      <c r="LB153" s="20"/>
      <c r="LC153" s="20"/>
      <c r="LD153" s="20"/>
      <c r="LE153" s="20"/>
      <c r="LF153" s="20"/>
      <c r="LG153" s="20"/>
      <c r="LH153" s="20"/>
      <c r="LI153" s="20"/>
      <c r="LJ153" s="20"/>
      <c r="LK153" s="20"/>
      <c r="LL153" s="20"/>
      <c r="LM153" s="20"/>
      <c r="LN153" s="20"/>
      <c r="LO153" s="20"/>
      <c r="LP153" s="20"/>
      <c r="LQ153" s="20"/>
      <c r="LR153" s="20"/>
      <c r="LS153" s="20"/>
      <c r="LT153" s="20"/>
      <c r="LU153" s="20"/>
      <c r="LV153" s="20"/>
      <c r="LW153" s="20"/>
      <c r="LX153" s="20"/>
      <c r="LY153" s="20"/>
      <c r="LZ153" s="20"/>
      <c r="MA153" s="20"/>
      <c r="MB153" s="20"/>
      <c r="MC153" s="20"/>
      <c r="MD153" s="20"/>
      <c r="ME153" s="20"/>
      <c r="MF153" s="20"/>
      <c r="MG153" s="20"/>
      <c r="MH153" s="20"/>
      <c r="MI153" s="20"/>
      <c r="MJ153" s="20"/>
      <c r="MK153" s="20"/>
      <c r="ML153" s="20"/>
      <c r="MM153" s="20"/>
      <c r="MN153" s="20"/>
      <c r="MO153" s="20"/>
      <c r="MP153" s="20"/>
      <c r="MQ153" s="20"/>
      <c r="MR153" s="20"/>
      <c r="MS153" s="20"/>
      <c r="MT153" s="20"/>
      <c r="MU153" s="20"/>
      <c r="MV153" s="20"/>
      <c r="MW153" s="20"/>
      <c r="MX153" s="20"/>
      <c r="MY153" s="20"/>
      <c r="MZ153" s="20"/>
      <c r="NA153" s="20"/>
      <c r="NB153" s="20"/>
      <c r="NC153" s="20"/>
      <c r="ND153" s="20"/>
      <c r="NE153" s="20"/>
      <c r="NF153" s="20"/>
      <c r="NG153" s="20"/>
      <c r="NH153" s="20"/>
      <c r="NI153" s="20"/>
      <c r="NJ153" s="20"/>
      <c r="NK153" s="20"/>
      <c r="NL153" s="20"/>
      <c r="NM153" s="20"/>
      <c r="NN153" s="20"/>
      <c r="NO153" s="20"/>
      <c r="NP153" s="20"/>
      <c r="NQ153" s="20"/>
      <c r="NR153" s="20"/>
      <c r="NS153" s="20"/>
      <c r="NT153" s="20"/>
      <c r="NU153" s="20"/>
      <c r="NV153" s="20"/>
      <c r="NW153" s="20"/>
      <c r="NX153" s="20"/>
      <c r="NY153" s="20"/>
      <c r="NZ153" s="20"/>
      <c r="OA153" s="20"/>
      <c r="OB153" s="20"/>
      <c r="OC153" s="20"/>
      <c r="OD153" s="20"/>
      <c r="OE153" s="20"/>
      <c r="OF153" s="20"/>
      <c r="OG153" s="20"/>
      <c r="OH153" s="20"/>
      <c r="OI153" s="20"/>
      <c r="OJ153" s="20"/>
      <c r="OK153" s="20"/>
      <c r="OL153" s="20"/>
      <c r="OM153" s="20"/>
      <c r="ON153" s="20"/>
      <c r="OO153" s="20"/>
      <c r="OP153" s="20"/>
      <c r="OQ153" s="20"/>
      <c r="OR153" s="20"/>
      <c r="OS153" s="20"/>
      <c r="OT153" s="20"/>
      <c r="OU153" s="20"/>
      <c r="OV153" s="20"/>
      <c r="OW153" s="20"/>
      <c r="OX153" s="20"/>
      <c r="OY153" s="20"/>
      <c r="OZ153" s="20"/>
      <c r="PA153" s="20"/>
      <c r="PB153" s="20"/>
      <c r="PC153" s="20"/>
      <c r="PD153" s="20"/>
      <c r="PE153" s="20"/>
      <c r="PF153" s="20"/>
      <c r="PG153" s="20"/>
      <c r="PH153" s="20"/>
      <c r="PI153" s="20"/>
      <c r="PJ153" s="20"/>
      <c r="PK153" s="20"/>
      <c r="PL153" s="20"/>
      <c r="PM153" s="20"/>
      <c r="PN153" s="20"/>
      <c r="PO153" s="20"/>
      <c r="PP153" s="20"/>
      <c r="PQ153" s="20"/>
      <c r="PR153" s="20"/>
      <c r="PS153" s="20"/>
      <c r="PT153" s="20"/>
      <c r="PU153" s="20"/>
      <c r="PV153" s="20"/>
      <c r="PW153" s="20"/>
      <c r="PX153" s="20"/>
      <c r="PY153" s="20"/>
      <c r="PZ153" s="20"/>
      <c r="QA153" s="20"/>
      <c r="QB153" s="20"/>
      <c r="QC153" s="20"/>
      <c r="QD153" s="20"/>
      <c r="QE153" s="20"/>
      <c r="QF153" s="20"/>
      <c r="QG153" s="20"/>
      <c r="QH153" s="20"/>
      <c r="QI153" s="20"/>
      <c r="QJ153" s="20"/>
      <c r="QK153" s="20"/>
      <c r="QL153" s="20"/>
      <c r="QM153" s="20"/>
      <c r="QN153" s="20"/>
      <c r="QO153" s="20"/>
      <c r="QP153" s="20"/>
      <c r="QQ153" s="20"/>
      <c r="QR153" s="20"/>
      <c r="QS153" s="20"/>
      <c r="QT153" s="20"/>
      <c r="QU153" s="20"/>
      <c r="QV153" s="20"/>
      <c r="QW153" s="20"/>
      <c r="QX153" s="20"/>
      <c r="QY153" s="20"/>
      <c r="QZ153" s="20"/>
      <c r="RA153" s="20"/>
      <c r="RB153" s="20"/>
      <c r="RC153" s="20"/>
      <c r="RD153" s="20"/>
      <c r="RE153" s="20"/>
      <c r="RF153" s="20"/>
      <c r="RG153" s="20"/>
      <c r="RH153" s="20"/>
      <c r="RI153" s="20"/>
      <c r="RJ153" s="20"/>
      <c r="RK153" s="20"/>
      <c r="RL153" s="20"/>
      <c r="RM153" s="20"/>
      <c r="RN153" s="20"/>
      <c r="RO153" s="20"/>
      <c r="RP153" s="20"/>
      <c r="RQ153" s="20"/>
      <c r="RR153" s="20"/>
      <c r="RS153" s="20"/>
      <c r="RT153" s="20"/>
      <c r="RU153" s="20"/>
      <c r="RV153" s="20"/>
      <c r="RW153" s="20"/>
      <c r="RX153" s="20"/>
      <c r="RY153" s="20"/>
      <c r="RZ153" s="20"/>
      <c r="SA153" s="20"/>
      <c r="SB153" s="20"/>
      <c r="SC153" s="20"/>
      <c r="SD153" s="20"/>
      <c r="SE153" s="20"/>
      <c r="SF153" s="20"/>
      <c r="SG153" s="20"/>
      <c r="SH153" s="20"/>
      <c r="SI153" s="20"/>
      <c r="SJ153" s="20"/>
      <c r="SK153" s="20"/>
      <c r="SL153" s="20"/>
      <c r="SM153" s="20"/>
      <c r="SN153" s="20"/>
      <c r="SO153" s="20"/>
      <c r="SP153" s="20"/>
      <c r="SQ153" s="20"/>
      <c r="SR153" s="20"/>
      <c r="SS153" s="20"/>
      <c r="ST153" s="20"/>
      <c r="SU153" s="20"/>
      <c r="SV153" s="20"/>
      <c r="SW153" s="20"/>
      <c r="SX153" s="20"/>
      <c r="SY153" s="20"/>
      <c r="SZ153" s="20"/>
      <c r="TA153" s="20"/>
      <c r="TB153" s="20"/>
      <c r="TC153" s="20"/>
      <c r="TD153" s="20"/>
      <c r="TE153" s="20"/>
      <c r="TF153" s="20"/>
      <c r="TG153" s="20"/>
      <c r="TH153" s="20"/>
      <c r="TI153" s="20"/>
      <c r="TJ153" s="20"/>
      <c r="TK153" s="20"/>
      <c r="TL153" s="20"/>
      <c r="TM153" s="20"/>
      <c r="TN153" s="20"/>
      <c r="TO153" s="20"/>
      <c r="TP153" s="20"/>
      <c r="TQ153" s="20"/>
      <c r="TR153" s="20"/>
      <c r="TS153" s="20"/>
      <c r="TT153" s="20"/>
      <c r="TU153" s="20"/>
      <c r="TV153" s="20"/>
      <c r="TW153" s="20"/>
      <c r="TX153" s="20"/>
      <c r="TY153" s="20"/>
      <c r="TZ153" s="20"/>
      <c r="UA153" s="20"/>
      <c r="UB153" s="20"/>
      <c r="UC153" s="20"/>
      <c r="UD153" s="20"/>
      <c r="UE153" s="20"/>
      <c r="UF153" s="20"/>
      <c r="UG153" s="20"/>
      <c r="UH153" s="20"/>
      <c r="UI153" s="20"/>
      <c r="UJ153" s="20"/>
      <c r="UK153" s="20"/>
      <c r="UL153" s="20"/>
      <c r="UM153" s="20"/>
      <c r="UN153" s="20"/>
      <c r="UO153" s="20"/>
      <c r="UP153" s="20"/>
      <c r="UQ153" s="20"/>
      <c r="UR153" s="20"/>
      <c r="US153" s="20"/>
      <c r="UT153" s="20"/>
      <c r="UU153" s="20"/>
      <c r="UV153" s="20"/>
      <c r="UW153" s="20"/>
      <c r="UX153" s="20"/>
      <c r="UY153" s="20"/>
      <c r="UZ153" s="20"/>
      <c r="VA153" s="20"/>
      <c r="VB153" s="20"/>
      <c r="VC153" s="20"/>
      <c r="VD153" s="20"/>
      <c r="VE153" s="20"/>
      <c r="VF153" s="20"/>
      <c r="VG153" s="20"/>
      <c r="VH153" s="20"/>
      <c r="VI153" s="20"/>
      <c r="VJ153" s="20"/>
      <c r="VK153" s="20"/>
      <c r="VL153" s="20"/>
      <c r="VM153" s="20"/>
      <c r="VN153" s="20"/>
      <c r="VO153" s="20"/>
      <c r="VP153" s="20"/>
      <c r="VQ153" s="20"/>
      <c r="VR153" s="20"/>
      <c r="VS153" s="20"/>
      <c r="VT153" s="20"/>
      <c r="VU153" s="20"/>
      <c r="VV153" s="20"/>
      <c r="VW153" s="20"/>
      <c r="VX153" s="20"/>
      <c r="VY153" s="20"/>
      <c r="VZ153" s="20"/>
      <c r="WA153" s="20"/>
      <c r="WB153" s="20"/>
      <c r="WC153" s="20"/>
      <c r="WD153" s="20"/>
      <c r="WE153" s="20"/>
      <c r="WF153" s="20"/>
      <c r="WG153" s="20"/>
      <c r="WH153" s="20"/>
      <c r="WI153" s="20"/>
      <c r="WJ153" s="20"/>
      <c r="WK153" s="20"/>
      <c r="WL153" s="20"/>
      <c r="WM153" s="20"/>
      <c r="WN153" s="20"/>
      <c r="WO153" s="20"/>
      <c r="WP153" s="20"/>
      <c r="WQ153" s="20"/>
      <c r="WR153" s="20"/>
      <c r="WS153" s="20"/>
      <c r="WT153" s="20"/>
      <c r="WU153" s="20"/>
      <c r="WV153" s="20"/>
      <c r="WW153" s="20"/>
      <c r="WX153" s="20"/>
      <c r="WY153" s="20"/>
      <c r="WZ153" s="20"/>
      <c r="XA153" s="20"/>
      <c r="XB153" s="20"/>
      <c r="XC153" s="20"/>
      <c r="XD153" s="20"/>
      <c r="XE153" s="20"/>
      <c r="XF153" s="20"/>
      <c r="XG153" s="20"/>
      <c r="XH153" s="20"/>
      <c r="XI153" s="20"/>
      <c r="XJ153" s="20"/>
      <c r="XK153" s="20"/>
      <c r="XL153" s="20"/>
      <c r="XM153" s="20"/>
      <c r="XN153" s="20"/>
      <c r="XO153" s="20"/>
      <c r="XP153" s="20"/>
      <c r="XQ153" s="20"/>
      <c r="XR153" s="20"/>
      <c r="XS153" s="20"/>
      <c r="XT153" s="20"/>
      <c r="XU153" s="20"/>
      <c r="XV153" s="20"/>
      <c r="XW153" s="20"/>
      <c r="XX153" s="20"/>
      <c r="XY153" s="20"/>
      <c r="XZ153" s="20"/>
      <c r="YA153" s="20"/>
      <c r="YB153" s="20"/>
      <c r="YC153" s="20"/>
      <c r="YD153" s="20"/>
      <c r="YE153" s="20"/>
      <c r="YF153" s="20"/>
      <c r="YG153" s="20"/>
      <c r="YH153" s="20"/>
      <c r="YI153" s="20"/>
      <c r="YJ153" s="20"/>
      <c r="YK153" s="20"/>
      <c r="YL153" s="20"/>
      <c r="YM153" s="20"/>
      <c r="YN153" s="20"/>
      <c r="YO153" s="20"/>
      <c r="YP153" s="20"/>
      <c r="YQ153" s="20"/>
      <c r="YR153" s="20"/>
      <c r="YS153" s="20"/>
      <c r="YT153" s="20"/>
      <c r="YU153" s="20"/>
      <c r="YV153" s="20"/>
      <c r="YW153" s="20"/>
      <c r="YX153" s="20"/>
      <c r="YY153" s="20"/>
      <c r="YZ153" s="20"/>
      <c r="ZA153" s="20"/>
      <c r="ZB153" s="20"/>
      <c r="ZC153" s="20"/>
      <c r="ZD153" s="20"/>
      <c r="ZE153" s="20"/>
      <c r="ZF153" s="20"/>
      <c r="ZG153" s="20"/>
      <c r="ZH153" s="20"/>
      <c r="ZI153" s="20"/>
      <c r="ZJ153" s="20"/>
      <c r="ZK153" s="20"/>
      <c r="ZL153" s="20"/>
      <c r="ZM153" s="20"/>
      <c r="ZN153" s="20"/>
      <c r="ZO153" s="20"/>
      <c r="ZP153" s="20"/>
      <c r="ZQ153" s="20"/>
      <c r="ZR153" s="20"/>
      <c r="ZS153" s="20"/>
      <c r="ZT153" s="20"/>
      <c r="ZU153" s="20"/>
      <c r="ZV153" s="20"/>
      <c r="ZW153" s="20"/>
      <c r="ZX153" s="20"/>
      <c r="ZY153" s="20"/>
      <c r="ZZ153" s="20"/>
      <c r="AAA153" s="20"/>
      <c r="AAB153" s="20"/>
      <c r="AAC153" s="20"/>
      <c r="AAD153" s="20"/>
      <c r="AAE153" s="20"/>
      <c r="AAF153" s="20"/>
      <c r="AAG153" s="20"/>
      <c r="AAH153" s="20"/>
      <c r="AAI153" s="20"/>
      <c r="AAJ153" s="20"/>
      <c r="AAK153" s="20"/>
      <c r="AAL153" s="20"/>
      <c r="AAM153" s="20"/>
      <c r="AAN153" s="20"/>
      <c r="AAO153" s="20"/>
      <c r="AAP153" s="20"/>
      <c r="AAQ153" s="20"/>
      <c r="AAR153" s="20"/>
      <c r="AAS153" s="20"/>
      <c r="AAT153" s="20"/>
      <c r="AAU153" s="20"/>
      <c r="AAV153" s="20"/>
      <c r="AAW153" s="20"/>
      <c r="AAX153" s="20"/>
      <c r="AAY153" s="20"/>
      <c r="AAZ153" s="20"/>
      <c r="ABA153" s="20"/>
      <c r="ABB153" s="20"/>
      <c r="ABC153" s="20"/>
      <c r="ABD153" s="20"/>
      <c r="ABE153" s="20"/>
      <c r="ABF153" s="20"/>
      <c r="ABG153" s="20"/>
      <c r="ABH153" s="20"/>
      <c r="ABI153" s="20"/>
      <c r="ABJ153" s="20"/>
      <c r="ABK153" s="20"/>
      <c r="ABL153" s="20"/>
      <c r="ABM153" s="20"/>
      <c r="ABN153" s="20"/>
      <c r="ABO153" s="20"/>
      <c r="ABP153" s="20"/>
      <c r="ABQ153" s="20"/>
      <c r="ABR153" s="20"/>
      <c r="ABS153" s="20"/>
      <c r="ABT153" s="20"/>
      <c r="ABU153" s="20"/>
      <c r="ABV153" s="20"/>
      <c r="ABW153" s="20"/>
      <c r="ABX153" s="20"/>
      <c r="ABY153" s="20"/>
      <c r="ABZ153" s="20"/>
      <c r="ACA153" s="20"/>
      <c r="ACB153" s="20"/>
      <c r="ACC153" s="20"/>
      <c r="ACD153" s="20"/>
      <c r="ACE153" s="20"/>
      <c r="ACF153" s="20"/>
      <c r="ACG153" s="20"/>
      <c r="ACH153" s="20"/>
      <c r="ACI153" s="20"/>
      <c r="ACJ153" s="20"/>
      <c r="ACK153" s="20"/>
      <c r="ACL153" s="20"/>
      <c r="ACM153" s="20"/>
      <c r="ACN153" s="20"/>
      <c r="ACO153" s="20"/>
      <c r="ACP153" s="20"/>
      <c r="ACQ153" s="20"/>
      <c r="ACR153" s="20"/>
      <c r="ACS153" s="20"/>
      <c r="ACT153" s="20"/>
      <c r="ACU153" s="20"/>
      <c r="ACV153" s="20"/>
      <c r="ACW153" s="20"/>
      <c r="ACX153" s="20"/>
      <c r="ACY153" s="20"/>
      <c r="ACZ153" s="20"/>
      <c r="ADA153" s="20"/>
      <c r="ADB153" s="20"/>
      <c r="ADC153" s="20"/>
      <c r="ADD153" s="20"/>
      <c r="ADE153" s="20"/>
      <c r="ADF153" s="20"/>
      <c r="ADG153" s="20"/>
      <c r="ADH153" s="20"/>
      <c r="ADI153" s="20"/>
      <c r="ADJ153" s="20"/>
      <c r="ADK153" s="20"/>
      <c r="ADL153" s="20"/>
      <c r="ADM153" s="20"/>
      <c r="ADN153" s="20"/>
      <c r="ADO153" s="20"/>
      <c r="ADP153" s="20"/>
      <c r="ADQ153" s="20"/>
      <c r="ADR153" s="20"/>
      <c r="ADS153" s="20"/>
      <c r="ADT153" s="20"/>
      <c r="ADU153" s="20"/>
      <c r="ADV153" s="20"/>
      <c r="ADW153" s="20"/>
      <c r="ADX153" s="20"/>
      <c r="ADY153" s="20"/>
      <c r="ADZ153" s="20"/>
      <c r="AEA153" s="20"/>
      <c r="AEB153" s="20"/>
      <c r="AEC153" s="20"/>
      <c r="AED153" s="20"/>
      <c r="AEE153" s="20"/>
      <c r="AEF153" s="20"/>
      <c r="AEG153" s="20"/>
      <c r="AEH153" s="20"/>
      <c r="AEI153" s="20"/>
      <c r="AEJ153" s="20"/>
      <c r="AEK153" s="20"/>
      <c r="AEL153" s="20"/>
      <c r="AEM153" s="20"/>
      <c r="AEN153" s="20"/>
      <c r="AEO153" s="20"/>
      <c r="AEP153" s="20"/>
      <c r="AEQ153" s="20"/>
      <c r="AER153" s="20"/>
      <c r="AES153" s="20"/>
      <c r="AET153" s="20"/>
      <c r="AEU153" s="20"/>
      <c r="AEV153" s="20"/>
      <c r="AEW153" s="20"/>
      <c r="AEX153" s="20"/>
      <c r="AEY153" s="20"/>
      <c r="AEZ153" s="20"/>
      <c r="AFA153" s="20"/>
      <c r="AFB153" s="20"/>
      <c r="AFC153" s="20"/>
      <c r="AFD153" s="20"/>
      <c r="AFE153" s="20"/>
      <c r="AFF153" s="20"/>
      <c r="AFG153" s="20"/>
      <c r="AFH153" s="20"/>
      <c r="AFI153" s="20"/>
      <c r="AFJ153" s="20"/>
      <c r="AFK153" s="20"/>
      <c r="AFL153" s="20"/>
      <c r="AFM153" s="20"/>
      <c r="AFN153" s="20"/>
      <c r="AFO153" s="20"/>
      <c r="AFP153" s="20"/>
      <c r="AFQ153" s="20"/>
      <c r="AFR153" s="20"/>
      <c r="AFS153" s="20"/>
      <c r="AFT153" s="20"/>
      <c r="AFU153" s="20"/>
      <c r="AFV153" s="20"/>
      <c r="AFW153" s="20"/>
      <c r="AFX153" s="20"/>
      <c r="AFY153" s="20"/>
      <c r="AFZ153" s="20"/>
      <c r="AGA153" s="20"/>
      <c r="AGB153" s="20"/>
      <c r="AGC153" s="20"/>
      <c r="AGD153" s="20"/>
      <c r="AGE153" s="20"/>
      <c r="AGF153" s="20"/>
      <c r="AGG153" s="20"/>
      <c r="AGH153" s="20"/>
      <c r="AGI153" s="20"/>
      <c r="AGJ153" s="20"/>
      <c r="AGK153" s="20"/>
      <c r="AGL153" s="20"/>
      <c r="AGM153" s="20"/>
      <c r="AGN153" s="20"/>
      <c r="AGO153" s="20"/>
      <c r="AGP153" s="20"/>
      <c r="AGQ153" s="20"/>
      <c r="AGR153" s="20"/>
      <c r="AGS153" s="20"/>
      <c r="AGT153" s="20"/>
      <c r="AGU153" s="20"/>
      <c r="AGV153" s="20"/>
      <c r="AGW153" s="20"/>
      <c r="AGX153" s="20"/>
      <c r="AGY153" s="20"/>
      <c r="AGZ153" s="20"/>
      <c r="AHA153" s="20"/>
      <c r="AHB153" s="20"/>
      <c r="AHC153" s="20"/>
      <c r="AHD153" s="20"/>
      <c r="AHE153" s="20"/>
      <c r="AHF153" s="20"/>
      <c r="AHG153" s="20"/>
      <c r="AHH153" s="20"/>
      <c r="AHI153" s="20"/>
      <c r="AHJ153" s="20"/>
      <c r="AHK153" s="20"/>
      <c r="AHL153" s="20"/>
      <c r="AHM153" s="20"/>
      <c r="AHN153" s="20"/>
      <c r="AHO153" s="20"/>
      <c r="AHP153" s="20"/>
      <c r="AHQ153" s="20"/>
      <c r="AHR153" s="20"/>
      <c r="AHS153" s="20"/>
      <c r="AHT153" s="20"/>
      <c r="AHU153" s="20"/>
      <c r="AHV153" s="20"/>
      <c r="AHW153" s="20"/>
      <c r="AHX153" s="20"/>
      <c r="AHY153" s="20"/>
      <c r="AHZ153" s="20"/>
      <c r="AIA153" s="20"/>
      <c r="AIB153" s="20"/>
      <c r="AIC153" s="20"/>
      <c r="AID153" s="20"/>
      <c r="AIE153" s="20"/>
      <c r="AIF153" s="20"/>
      <c r="AIG153" s="20"/>
      <c r="AIH153" s="20"/>
      <c r="AII153" s="20"/>
      <c r="AIJ153" s="20"/>
      <c r="AIK153" s="20"/>
      <c r="AIL153" s="20"/>
      <c r="AIM153" s="20"/>
      <c r="AIN153" s="20"/>
      <c r="AIO153" s="20"/>
      <c r="AIP153" s="20"/>
      <c r="AIQ153" s="20"/>
      <c r="AIR153" s="20"/>
      <c r="AIS153" s="20"/>
      <c r="AIT153" s="20"/>
      <c r="AIU153" s="20"/>
      <c r="AIV153" s="20"/>
      <c r="AIW153" s="20"/>
      <c r="AIX153" s="20"/>
      <c r="AIY153" s="20"/>
      <c r="AIZ153" s="20"/>
      <c r="AJA153" s="20"/>
      <c r="AJB153" s="20"/>
      <c r="AJC153" s="20"/>
      <c r="AJD153" s="20"/>
      <c r="AJE153" s="20"/>
      <c r="AJF153" s="20"/>
      <c r="AJG153" s="20"/>
      <c r="AJH153" s="20"/>
      <c r="AJI153" s="20"/>
      <c r="AJJ153" s="20"/>
      <c r="AJK153" s="20"/>
      <c r="AJL153" s="20"/>
      <c r="AJM153" s="20"/>
      <c r="AJN153" s="20"/>
      <c r="AJO153" s="20"/>
      <c r="AJP153" s="20"/>
      <c r="AJQ153" s="20"/>
      <c r="AJR153" s="20"/>
      <c r="AJS153" s="20"/>
      <c r="AJT153" s="20"/>
      <c r="AJU153" s="20"/>
      <c r="AJV153" s="20"/>
      <c r="AJW153" s="20"/>
      <c r="AJX153" s="20"/>
      <c r="AJY153" s="20"/>
      <c r="AJZ153" s="20"/>
      <c r="AKA153" s="20"/>
      <c r="AKB153" s="20"/>
      <c r="AKC153" s="20"/>
      <c r="AKD153" s="20"/>
      <c r="AKE153" s="20"/>
      <c r="AKF153" s="20"/>
      <c r="AKG153" s="20"/>
      <c r="AKH153" s="20"/>
      <c r="AKI153" s="20"/>
      <c r="AKJ153" s="20"/>
      <c r="AKK153" s="20"/>
      <c r="AKL153" s="20"/>
      <c r="AKM153" s="20"/>
      <c r="AKN153" s="20"/>
      <c r="AKO153" s="20"/>
      <c r="AKP153" s="20"/>
      <c r="AKQ153" s="20"/>
      <c r="AKR153" s="20"/>
      <c r="AKS153" s="20"/>
      <c r="AKT153" s="20"/>
      <c r="AKU153" s="20"/>
      <c r="AKV153" s="20"/>
      <c r="AKW153" s="20"/>
      <c r="AKX153" s="20"/>
      <c r="AKY153" s="20"/>
      <c r="AKZ153" s="20"/>
      <c r="ALA153" s="20"/>
      <c r="ALB153" s="20"/>
      <c r="ALC153" s="20"/>
      <c r="ALD153" s="20"/>
      <c r="ALE153" s="20"/>
      <c r="ALF153" s="20"/>
      <c r="ALG153" s="20"/>
      <c r="ALH153" s="20"/>
      <c r="ALI153" s="20"/>
      <c r="ALJ153" s="20"/>
      <c r="ALK153" s="20"/>
      <c r="ALL153" s="20"/>
      <c r="ALM153" s="20"/>
      <c r="ALN153" s="20"/>
      <c r="ALO153" s="20"/>
      <c r="ALP153" s="20"/>
      <c r="ALQ153" s="20"/>
      <c r="ALR153" s="20"/>
      <c r="ALS153" s="20"/>
      <c r="ALT153" s="20"/>
      <c r="ALU153" s="20"/>
      <c r="ALV153" s="20"/>
      <c r="ALW153" s="20"/>
      <c r="ALX153" s="20"/>
      <c r="ALY153" s="20"/>
      <c r="ALZ153" s="20"/>
      <c r="AMA153" s="20"/>
      <c r="AMB153" s="20"/>
      <c r="AMC153" s="20"/>
      <c r="AMD153" s="20"/>
      <c r="AME153" s="20"/>
      <c r="AMF153" s="20"/>
      <c r="AMG153" s="20"/>
      <c r="AMH153" s="20"/>
      <c r="AMI153" s="20"/>
      <c r="AMJ153" s="20"/>
      <c r="AMK153" s="20"/>
    </row>
    <row r="154" spans="1:1025" s="21" customFormat="1" ht="19.5" customHeight="1">
      <c r="A154" s="94" t="s">
        <v>10</v>
      </c>
      <c r="B154" s="358" t="s">
        <v>47</v>
      </c>
      <c r="C154" s="358"/>
      <c r="D154" s="358"/>
      <c r="E154" s="358"/>
      <c r="F154" s="151">
        <v>0.13400000000000001</v>
      </c>
      <c r="G154" s="97">
        <f>ROUND(F154*G153,2)</f>
        <v>1005.13</v>
      </c>
      <c r="H154" s="36"/>
      <c r="I154" s="20"/>
      <c r="J154" s="7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  <c r="IX154" s="20"/>
      <c r="IY154" s="20"/>
      <c r="IZ154" s="20"/>
      <c r="JA154" s="20"/>
      <c r="JB154" s="20"/>
      <c r="JC154" s="20"/>
      <c r="JD154" s="20"/>
      <c r="JE154" s="20"/>
      <c r="JF154" s="20"/>
      <c r="JG154" s="20"/>
      <c r="JH154" s="20"/>
      <c r="JI154" s="20"/>
      <c r="JJ154" s="20"/>
      <c r="JK154" s="20"/>
      <c r="JL154" s="20"/>
      <c r="JM154" s="20"/>
      <c r="JN154" s="20"/>
      <c r="JO154" s="20"/>
      <c r="JP154" s="20"/>
      <c r="JQ154" s="20"/>
      <c r="JR154" s="20"/>
      <c r="JS154" s="20"/>
      <c r="JT154" s="20"/>
      <c r="JU154" s="20"/>
      <c r="JV154" s="20"/>
      <c r="JW154" s="20"/>
      <c r="JX154" s="20"/>
      <c r="JY154" s="20"/>
      <c r="JZ154" s="20"/>
      <c r="KA154" s="20"/>
      <c r="KB154" s="20"/>
      <c r="KC154" s="20"/>
      <c r="KD154" s="20"/>
      <c r="KE154" s="20"/>
      <c r="KF154" s="20"/>
      <c r="KG154" s="20"/>
      <c r="KH154" s="20"/>
      <c r="KI154" s="20"/>
      <c r="KJ154" s="20"/>
      <c r="KK154" s="20"/>
      <c r="KL154" s="20"/>
      <c r="KM154" s="20"/>
      <c r="KN154" s="20"/>
      <c r="KO154" s="20"/>
      <c r="KP154" s="20"/>
      <c r="KQ154" s="20"/>
      <c r="KR154" s="20"/>
      <c r="KS154" s="20"/>
      <c r="KT154" s="20"/>
      <c r="KU154" s="20"/>
      <c r="KV154" s="20"/>
      <c r="KW154" s="20"/>
      <c r="KX154" s="20"/>
      <c r="KY154" s="20"/>
      <c r="KZ154" s="20"/>
      <c r="LA154" s="20"/>
      <c r="LB154" s="20"/>
      <c r="LC154" s="20"/>
      <c r="LD154" s="20"/>
      <c r="LE154" s="20"/>
      <c r="LF154" s="20"/>
      <c r="LG154" s="20"/>
      <c r="LH154" s="20"/>
      <c r="LI154" s="20"/>
      <c r="LJ154" s="20"/>
      <c r="LK154" s="20"/>
      <c r="LL154" s="20"/>
      <c r="LM154" s="20"/>
      <c r="LN154" s="20"/>
      <c r="LO154" s="20"/>
      <c r="LP154" s="20"/>
      <c r="LQ154" s="20"/>
      <c r="LR154" s="20"/>
      <c r="LS154" s="20"/>
      <c r="LT154" s="20"/>
      <c r="LU154" s="20"/>
      <c r="LV154" s="20"/>
      <c r="LW154" s="20"/>
      <c r="LX154" s="20"/>
      <c r="LY154" s="20"/>
      <c r="LZ154" s="20"/>
      <c r="MA154" s="20"/>
      <c r="MB154" s="20"/>
      <c r="MC154" s="20"/>
      <c r="MD154" s="20"/>
      <c r="ME154" s="20"/>
      <c r="MF154" s="20"/>
      <c r="MG154" s="20"/>
      <c r="MH154" s="20"/>
      <c r="MI154" s="20"/>
      <c r="MJ154" s="20"/>
      <c r="MK154" s="20"/>
      <c r="ML154" s="20"/>
      <c r="MM154" s="20"/>
      <c r="MN154" s="20"/>
      <c r="MO154" s="20"/>
      <c r="MP154" s="20"/>
      <c r="MQ154" s="20"/>
      <c r="MR154" s="20"/>
      <c r="MS154" s="20"/>
      <c r="MT154" s="20"/>
      <c r="MU154" s="20"/>
      <c r="MV154" s="20"/>
      <c r="MW154" s="20"/>
      <c r="MX154" s="20"/>
      <c r="MY154" s="20"/>
      <c r="MZ154" s="20"/>
      <c r="NA154" s="20"/>
      <c r="NB154" s="20"/>
      <c r="NC154" s="20"/>
      <c r="ND154" s="20"/>
      <c r="NE154" s="20"/>
      <c r="NF154" s="20"/>
      <c r="NG154" s="20"/>
      <c r="NH154" s="20"/>
      <c r="NI154" s="20"/>
      <c r="NJ154" s="20"/>
      <c r="NK154" s="20"/>
      <c r="NL154" s="20"/>
      <c r="NM154" s="20"/>
      <c r="NN154" s="20"/>
      <c r="NO154" s="20"/>
      <c r="NP154" s="20"/>
      <c r="NQ154" s="20"/>
      <c r="NR154" s="20"/>
      <c r="NS154" s="20"/>
      <c r="NT154" s="20"/>
      <c r="NU154" s="20"/>
      <c r="NV154" s="20"/>
      <c r="NW154" s="20"/>
      <c r="NX154" s="20"/>
      <c r="NY154" s="20"/>
      <c r="NZ154" s="20"/>
      <c r="OA154" s="20"/>
      <c r="OB154" s="20"/>
      <c r="OC154" s="20"/>
      <c r="OD154" s="20"/>
      <c r="OE154" s="20"/>
      <c r="OF154" s="20"/>
      <c r="OG154" s="20"/>
      <c r="OH154" s="20"/>
      <c r="OI154" s="20"/>
      <c r="OJ154" s="20"/>
      <c r="OK154" s="20"/>
      <c r="OL154" s="20"/>
      <c r="OM154" s="20"/>
      <c r="ON154" s="20"/>
      <c r="OO154" s="20"/>
      <c r="OP154" s="20"/>
      <c r="OQ154" s="20"/>
      <c r="OR154" s="20"/>
      <c r="OS154" s="20"/>
      <c r="OT154" s="20"/>
      <c r="OU154" s="20"/>
      <c r="OV154" s="20"/>
      <c r="OW154" s="20"/>
      <c r="OX154" s="20"/>
      <c r="OY154" s="20"/>
      <c r="OZ154" s="20"/>
      <c r="PA154" s="20"/>
      <c r="PB154" s="20"/>
      <c r="PC154" s="20"/>
      <c r="PD154" s="20"/>
      <c r="PE154" s="20"/>
      <c r="PF154" s="20"/>
      <c r="PG154" s="20"/>
      <c r="PH154" s="20"/>
      <c r="PI154" s="20"/>
      <c r="PJ154" s="20"/>
      <c r="PK154" s="20"/>
      <c r="PL154" s="20"/>
      <c r="PM154" s="20"/>
      <c r="PN154" s="20"/>
      <c r="PO154" s="20"/>
      <c r="PP154" s="20"/>
      <c r="PQ154" s="20"/>
      <c r="PR154" s="20"/>
      <c r="PS154" s="20"/>
      <c r="PT154" s="20"/>
      <c r="PU154" s="20"/>
      <c r="PV154" s="20"/>
      <c r="PW154" s="20"/>
      <c r="PX154" s="20"/>
      <c r="PY154" s="20"/>
      <c r="PZ154" s="20"/>
      <c r="QA154" s="20"/>
      <c r="QB154" s="20"/>
      <c r="QC154" s="20"/>
      <c r="QD154" s="20"/>
      <c r="QE154" s="20"/>
      <c r="QF154" s="20"/>
      <c r="QG154" s="20"/>
      <c r="QH154" s="20"/>
      <c r="QI154" s="20"/>
      <c r="QJ154" s="20"/>
      <c r="QK154" s="20"/>
      <c r="QL154" s="20"/>
      <c r="QM154" s="20"/>
      <c r="QN154" s="20"/>
      <c r="QO154" s="20"/>
      <c r="QP154" s="20"/>
      <c r="QQ154" s="20"/>
      <c r="QR154" s="20"/>
      <c r="QS154" s="20"/>
      <c r="QT154" s="20"/>
      <c r="QU154" s="20"/>
      <c r="QV154" s="20"/>
      <c r="QW154" s="20"/>
      <c r="QX154" s="20"/>
      <c r="QY154" s="20"/>
      <c r="QZ154" s="20"/>
      <c r="RA154" s="20"/>
      <c r="RB154" s="20"/>
      <c r="RC154" s="20"/>
      <c r="RD154" s="20"/>
      <c r="RE154" s="20"/>
      <c r="RF154" s="20"/>
      <c r="RG154" s="20"/>
      <c r="RH154" s="20"/>
      <c r="RI154" s="20"/>
      <c r="RJ154" s="20"/>
      <c r="RK154" s="20"/>
      <c r="RL154" s="20"/>
      <c r="RM154" s="20"/>
      <c r="RN154" s="20"/>
      <c r="RO154" s="20"/>
      <c r="RP154" s="20"/>
      <c r="RQ154" s="20"/>
      <c r="RR154" s="20"/>
      <c r="RS154" s="20"/>
      <c r="RT154" s="20"/>
      <c r="RU154" s="20"/>
      <c r="RV154" s="20"/>
      <c r="RW154" s="20"/>
      <c r="RX154" s="20"/>
      <c r="RY154" s="20"/>
      <c r="RZ154" s="20"/>
      <c r="SA154" s="20"/>
      <c r="SB154" s="20"/>
      <c r="SC154" s="20"/>
      <c r="SD154" s="20"/>
      <c r="SE154" s="20"/>
      <c r="SF154" s="20"/>
      <c r="SG154" s="20"/>
      <c r="SH154" s="20"/>
      <c r="SI154" s="20"/>
      <c r="SJ154" s="20"/>
      <c r="SK154" s="20"/>
      <c r="SL154" s="20"/>
      <c r="SM154" s="20"/>
      <c r="SN154" s="20"/>
      <c r="SO154" s="20"/>
      <c r="SP154" s="20"/>
      <c r="SQ154" s="20"/>
      <c r="SR154" s="20"/>
      <c r="SS154" s="20"/>
      <c r="ST154" s="20"/>
      <c r="SU154" s="20"/>
      <c r="SV154" s="20"/>
      <c r="SW154" s="20"/>
      <c r="SX154" s="20"/>
      <c r="SY154" s="20"/>
      <c r="SZ154" s="20"/>
      <c r="TA154" s="20"/>
      <c r="TB154" s="20"/>
      <c r="TC154" s="20"/>
      <c r="TD154" s="20"/>
      <c r="TE154" s="20"/>
      <c r="TF154" s="20"/>
      <c r="TG154" s="20"/>
      <c r="TH154" s="20"/>
      <c r="TI154" s="20"/>
      <c r="TJ154" s="20"/>
      <c r="TK154" s="20"/>
      <c r="TL154" s="20"/>
      <c r="TM154" s="20"/>
      <c r="TN154" s="20"/>
      <c r="TO154" s="20"/>
      <c r="TP154" s="20"/>
      <c r="TQ154" s="20"/>
      <c r="TR154" s="20"/>
      <c r="TS154" s="20"/>
      <c r="TT154" s="20"/>
      <c r="TU154" s="20"/>
      <c r="TV154" s="20"/>
      <c r="TW154" s="20"/>
      <c r="TX154" s="20"/>
      <c r="TY154" s="20"/>
      <c r="TZ154" s="20"/>
      <c r="UA154" s="20"/>
      <c r="UB154" s="20"/>
      <c r="UC154" s="20"/>
      <c r="UD154" s="20"/>
      <c r="UE154" s="20"/>
      <c r="UF154" s="20"/>
      <c r="UG154" s="20"/>
      <c r="UH154" s="20"/>
      <c r="UI154" s="20"/>
      <c r="UJ154" s="20"/>
      <c r="UK154" s="20"/>
      <c r="UL154" s="20"/>
      <c r="UM154" s="20"/>
      <c r="UN154" s="20"/>
      <c r="UO154" s="20"/>
      <c r="UP154" s="20"/>
      <c r="UQ154" s="20"/>
      <c r="UR154" s="20"/>
      <c r="US154" s="20"/>
      <c r="UT154" s="20"/>
      <c r="UU154" s="20"/>
      <c r="UV154" s="20"/>
      <c r="UW154" s="20"/>
      <c r="UX154" s="20"/>
      <c r="UY154" s="20"/>
      <c r="UZ154" s="20"/>
      <c r="VA154" s="20"/>
      <c r="VB154" s="20"/>
      <c r="VC154" s="20"/>
      <c r="VD154" s="20"/>
      <c r="VE154" s="20"/>
      <c r="VF154" s="20"/>
      <c r="VG154" s="20"/>
      <c r="VH154" s="20"/>
      <c r="VI154" s="20"/>
      <c r="VJ154" s="20"/>
      <c r="VK154" s="20"/>
      <c r="VL154" s="20"/>
      <c r="VM154" s="20"/>
      <c r="VN154" s="20"/>
      <c r="VO154" s="20"/>
      <c r="VP154" s="20"/>
      <c r="VQ154" s="20"/>
      <c r="VR154" s="20"/>
      <c r="VS154" s="20"/>
      <c r="VT154" s="20"/>
      <c r="VU154" s="20"/>
      <c r="VV154" s="20"/>
      <c r="VW154" s="20"/>
      <c r="VX154" s="20"/>
      <c r="VY154" s="20"/>
      <c r="VZ154" s="20"/>
      <c r="WA154" s="20"/>
      <c r="WB154" s="20"/>
      <c r="WC154" s="20"/>
      <c r="WD154" s="20"/>
      <c r="WE154" s="20"/>
      <c r="WF154" s="20"/>
      <c r="WG154" s="20"/>
      <c r="WH154" s="20"/>
      <c r="WI154" s="20"/>
      <c r="WJ154" s="20"/>
      <c r="WK154" s="20"/>
      <c r="WL154" s="20"/>
      <c r="WM154" s="20"/>
      <c r="WN154" s="20"/>
      <c r="WO154" s="20"/>
      <c r="WP154" s="20"/>
      <c r="WQ154" s="20"/>
      <c r="WR154" s="20"/>
      <c r="WS154" s="20"/>
      <c r="WT154" s="20"/>
      <c r="WU154" s="20"/>
      <c r="WV154" s="20"/>
      <c r="WW154" s="20"/>
      <c r="WX154" s="20"/>
      <c r="WY154" s="20"/>
      <c r="WZ154" s="20"/>
      <c r="XA154" s="20"/>
      <c r="XB154" s="20"/>
      <c r="XC154" s="20"/>
      <c r="XD154" s="20"/>
      <c r="XE154" s="20"/>
      <c r="XF154" s="20"/>
      <c r="XG154" s="20"/>
      <c r="XH154" s="20"/>
      <c r="XI154" s="20"/>
      <c r="XJ154" s="20"/>
      <c r="XK154" s="20"/>
      <c r="XL154" s="20"/>
      <c r="XM154" s="20"/>
      <c r="XN154" s="20"/>
      <c r="XO154" s="20"/>
      <c r="XP154" s="20"/>
      <c r="XQ154" s="20"/>
      <c r="XR154" s="20"/>
      <c r="XS154" s="20"/>
      <c r="XT154" s="20"/>
      <c r="XU154" s="20"/>
      <c r="XV154" s="20"/>
      <c r="XW154" s="20"/>
      <c r="XX154" s="20"/>
      <c r="XY154" s="20"/>
      <c r="XZ154" s="20"/>
      <c r="YA154" s="20"/>
      <c r="YB154" s="20"/>
      <c r="YC154" s="20"/>
      <c r="YD154" s="20"/>
      <c r="YE154" s="20"/>
      <c r="YF154" s="20"/>
      <c r="YG154" s="20"/>
      <c r="YH154" s="20"/>
      <c r="YI154" s="20"/>
      <c r="YJ154" s="20"/>
      <c r="YK154" s="20"/>
      <c r="YL154" s="20"/>
      <c r="YM154" s="20"/>
      <c r="YN154" s="20"/>
      <c r="YO154" s="20"/>
      <c r="YP154" s="20"/>
      <c r="YQ154" s="20"/>
      <c r="YR154" s="20"/>
      <c r="YS154" s="20"/>
      <c r="YT154" s="20"/>
      <c r="YU154" s="20"/>
      <c r="YV154" s="20"/>
      <c r="YW154" s="20"/>
      <c r="YX154" s="20"/>
      <c r="YY154" s="20"/>
      <c r="YZ154" s="20"/>
      <c r="ZA154" s="20"/>
      <c r="ZB154" s="20"/>
      <c r="ZC154" s="20"/>
      <c r="ZD154" s="20"/>
      <c r="ZE154" s="20"/>
      <c r="ZF154" s="20"/>
      <c r="ZG154" s="20"/>
      <c r="ZH154" s="20"/>
      <c r="ZI154" s="20"/>
      <c r="ZJ154" s="20"/>
      <c r="ZK154" s="20"/>
      <c r="ZL154" s="20"/>
      <c r="ZM154" s="20"/>
      <c r="ZN154" s="20"/>
      <c r="ZO154" s="20"/>
      <c r="ZP154" s="20"/>
      <c r="ZQ154" s="20"/>
      <c r="ZR154" s="20"/>
      <c r="ZS154" s="20"/>
      <c r="ZT154" s="20"/>
      <c r="ZU154" s="20"/>
      <c r="ZV154" s="20"/>
      <c r="ZW154" s="20"/>
      <c r="ZX154" s="20"/>
      <c r="ZY154" s="20"/>
      <c r="ZZ154" s="20"/>
      <c r="AAA154" s="20"/>
      <c r="AAB154" s="20"/>
      <c r="AAC154" s="20"/>
      <c r="AAD154" s="20"/>
      <c r="AAE154" s="20"/>
      <c r="AAF154" s="20"/>
      <c r="AAG154" s="20"/>
      <c r="AAH154" s="20"/>
      <c r="AAI154" s="20"/>
      <c r="AAJ154" s="20"/>
      <c r="AAK154" s="20"/>
      <c r="AAL154" s="20"/>
      <c r="AAM154" s="20"/>
      <c r="AAN154" s="20"/>
      <c r="AAO154" s="20"/>
      <c r="AAP154" s="20"/>
      <c r="AAQ154" s="20"/>
      <c r="AAR154" s="20"/>
      <c r="AAS154" s="20"/>
      <c r="AAT154" s="20"/>
      <c r="AAU154" s="20"/>
      <c r="AAV154" s="20"/>
      <c r="AAW154" s="20"/>
      <c r="AAX154" s="20"/>
      <c r="AAY154" s="20"/>
      <c r="AAZ154" s="20"/>
      <c r="ABA154" s="20"/>
      <c r="ABB154" s="20"/>
      <c r="ABC154" s="20"/>
      <c r="ABD154" s="20"/>
      <c r="ABE154" s="20"/>
      <c r="ABF154" s="20"/>
      <c r="ABG154" s="20"/>
      <c r="ABH154" s="20"/>
      <c r="ABI154" s="20"/>
      <c r="ABJ154" s="20"/>
      <c r="ABK154" s="20"/>
      <c r="ABL154" s="20"/>
      <c r="ABM154" s="20"/>
      <c r="ABN154" s="20"/>
      <c r="ABO154" s="20"/>
      <c r="ABP154" s="20"/>
      <c r="ABQ154" s="20"/>
      <c r="ABR154" s="20"/>
      <c r="ABS154" s="20"/>
      <c r="ABT154" s="20"/>
      <c r="ABU154" s="20"/>
      <c r="ABV154" s="20"/>
      <c r="ABW154" s="20"/>
      <c r="ABX154" s="20"/>
      <c r="ABY154" s="20"/>
      <c r="ABZ154" s="20"/>
      <c r="ACA154" s="20"/>
      <c r="ACB154" s="20"/>
      <c r="ACC154" s="20"/>
      <c r="ACD154" s="20"/>
      <c r="ACE154" s="20"/>
      <c r="ACF154" s="20"/>
      <c r="ACG154" s="20"/>
      <c r="ACH154" s="20"/>
      <c r="ACI154" s="20"/>
      <c r="ACJ154" s="20"/>
      <c r="ACK154" s="20"/>
      <c r="ACL154" s="20"/>
      <c r="ACM154" s="20"/>
      <c r="ACN154" s="20"/>
      <c r="ACO154" s="20"/>
      <c r="ACP154" s="20"/>
      <c r="ACQ154" s="20"/>
      <c r="ACR154" s="20"/>
      <c r="ACS154" s="20"/>
      <c r="ACT154" s="20"/>
      <c r="ACU154" s="20"/>
      <c r="ACV154" s="20"/>
      <c r="ACW154" s="20"/>
      <c r="ACX154" s="20"/>
      <c r="ACY154" s="20"/>
      <c r="ACZ154" s="20"/>
      <c r="ADA154" s="20"/>
      <c r="ADB154" s="20"/>
      <c r="ADC154" s="20"/>
      <c r="ADD154" s="20"/>
      <c r="ADE154" s="20"/>
      <c r="ADF154" s="20"/>
      <c r="ADG154" s="20"/>
      <c r="ADH154" s="20"/>
      <c r="ADI154" s="20"/>
      <c r="ADJ154" s="20"/>
      <c r="ADK154" s="20"/>
      <c r="ADL154" s="20"/>
      <c r="ADM154" s="20"/>
      <c r="ADN154" s="20"/>
      <c r="ADO154" s="20"/>
      <c r="ADP154" s="20"/>
      <c r="ADQ154" s="20"/>
      <c r="ADR154" s="20"/>
      <c r="ADS154" s="20"/>
      <c r="ADT154" s="20"/>
      <c r="ADU154" s="20"/>
      <c r="ADV154" s="20"/>
      <c r="ADW154" s="20"/>
      <c r="ADX154" s="20"/>
      <c r="ADY154" s="20"/>
      <c r="ADZ154" s="20"/>
      <c r="AEA154" s="20"/>
      <c r="AEB154" s="20"/>
      <c r="AEC154" s="20"/>
      <c r="AED154" s="20"/>
      <c r="AEE154" s="20"/>
      <c r="AEF154" s="20"/>
      <c r="AEG154" s="20"/>
      <c r="AEH154" s="20"/>
      <c r="AEI154" s="20"/>
      <c r="AEJ154" s="20"/>
      <c r="AEK154" s="20"/>
      <c r="AEL154" s="20"/>
      <c r="AEM154" s="20"/>
      <c r="AEN154" s="20"/>
      <c r="AEO154" s="20"/>
      <c r="AEP154" s="20"/>
      <c r="AEQ154" s="20"/>
      <c r="AER154" s="20"/>
      <c r="AES154" s="20"/>
      <c r="AET154" s="20"/>
      <c r="AEU154" s="20"/>
      <c r="AEV154" s="20"/>
      <c r="AEW154" s="20"/>
      <c r="AEX154" s="20"/>
      <c r="AEY154" s="20"/>
      <c r="AEZ154" s="20"/>
      <c r="AFA154" s="20"/>
      <c r="AFB154" s="20"/>
      <c r="AFC154" s="20"/>
      <c r="AFD154" s="20"/>
      <c r="AFE154" s="20"/>
      <c r="AFF154" s="20"/>
      <c r="AFG154" s="20"/>
      <c r="AFH154" s="20"/>
      <c r="AFI154" s="20"/>
      <c r="AFJ154" s="20"/>
      <c r="AFK154" s="20"/>
      <c r="AFL154" s="20"/>
      <c r="AFM154" s="20"/>
      <c r="AFN154" s="20"/>
      <c r="AFO154" s="20"/>
      <c r="AFP154" s="20"/>
      <c r="AFQ154" s="20"/>
      <c r="AFR154" s="20"/>
      <c r="AFS154" s="20"/>
      <c r="AFT154" s="20"/>
      <c r="AFU154" s="20"/>
      <c r="AFV154" s="20"/>
      <c r="AFW154" s="20"/>
      <c r="AFX154" s="20"/>
      <c r="AFY154" s="20"/>
      <c r="AFZ154" s="20"/>
      <c r="AGA154" s="20"/>
      <c r="AGB154" s="20"/>
      <c r="AGC154" s="20"/>
      <c r="AGD154" s="20"/>
      <c r="AGE154" s="20"/>
      <c r="AGF154" s="20"/>
      <c r="AGG154" s="20"/>
      <c r="AGH154" s="20"/>
      <c r="AGI154" s="20"/>
      <c r="AGJ154" s="20"/>
      <c r="AGK154" s="20"/>
      <c r="AGL154" s="20"/>
      <c r="AGM154" s="20"/>
      <c r="AGN154" s="20"/>
      <c r="AGO154" s="20"/>
      <c r="AGP154" s="20"/>
      <c r="AGQ154" s="20"/>
      <c r="AGR154" s="20"/>
      <c r="AGS154" s="20"/>
      <c r="AGT154" s="20"/>
      <c r="AGU154" s="20"/>
      <c r="AGV154" s="20"/>
      <c r="AGW154" s="20"/>
      <c r="AGX154" s="20"/>
      <c r="AGY154" s="20"/>
      <c r="AGZ154" s="20"/>
      <c r="AHA154" s="20"/>
      <c r="AHB154" s="20"/>
      <c r="AHC154" s="20"/>
      <c r="AHD154" s="20"/>
      <c r="AHE154" s="20"/>
      <c r="AHF154" s="20"/>
      <c r="AHG154" s="20"/>
      <c r="AHH154" s="20"/>
      <c r="AHI154" s="20"/>
      <c r="AHJ154" s="20"/>
      <c r="AHK154" s="20"/>
      <c r="AHL154" s="20"/>
      <c r="AHM154" s="20"/>
      <c r="AHN154" s="20"/>
      <c r="AHO154" s="20"/>
      <c r="AHP154" s="20"/>
      <c r="AHQ154" s="20"/>
      <c r="AHR154" s="20"/>
      <c r="AHS154" s="20"/>
      <c r="AHT154" s="20"/>
      <c r="AHU154" s="20"/>
      <c r="AHV154" s="20"/>
      <c r="AHW154" s="20"/>
      <c r="AHX154" s="20"/>
      <c r="AHY154" s="20"/>
      <c r="AHZ154" s="20"/>
      <c r="AIA154" s="20"/>
      <c r="AIB154" s="20"/>
      <c r="AIC154" s="20"/>
      <c r="AID154" s="20"/>
      <c r="AIE154" s="20"/>
      <c r="AIF154" s="20"/>
      <c r="AIG154" s="20"/>
      <c r="AIH154" s="20"/>
      <c r="AII154" s="20"/>
      <c r="AIJ154" s="20"/>
      <c r="AIK154" s="20"/>
      <c r="AIL154" s="20"/>
      <c r="AIM154" s="20"/>
      <c r="AIN154" s="20"/>
      <c r="AIO154" s="20"/>
      <c r="AIP154" s="20"/>
      <c r="AIQ154" s="20"/>
      <c r="AIR154" s="20"/>
      <c r="AIS154" s="20"/>
      <c r="AIT154" s="20"/>
      <c r="AIU154" s="20"/>
      <c r="AIV154" s="20"/>
      <c r="AIW154" s="20"/>
      <c r="AIX154" s="20"/>
      <c r="AIY154" s="20"/>
      <c r="AIZ154" s="20"/>
      <c r="AJA154" s="20"/>
      <c r="AJB154" s="20"/>
      <c r="AJC154" s="20"/>
      <c r="AJD154" s="20"/>
      <c r="AJE154" s="20"/>
      <c r="AJF154" s="20"/>
      <c r="AJG154" s="20"/>
      <c r="AJH154" s="20"/>
      <c r="AJI154" s="20"/>
      <c r="AJJ154" s="20"/>
      <c r="AJK154" s="20"/>
      <c r="AJL154" s="20"/>
      <c r="AJM154" s="20"/>
      <c r="AJN154" s="20"/>
      <c r="AJO154" s="20"/>
      <c r="AJP154" s="20"/>
      <c r="AJQ154" s="20"/>
      <c r="AJR154" s="20"/>
      <c r="AJS154" s="20"/>
      <c r="AJT154" s="20"/>
      <c r="AJU154" s="20"/>
      <c r="AJV154" s="20"/>
      <c r="AJW154" s="20"/>
      <c r="AJX154" s="20"/>
      <c r="AJY154" s="20"/>
      <c r="AJZ154" s="20"/>
      <c r="AKA154" s="20"/>
      <c r="AKB154" s="20"/>
      <c r="AKC154" s="20"/>
      <c r="AKD154" s="20"/>
      <c r="AKE154" s="20"/>
      <c r="AKF154" s="20"/>
      <c r="AKG154" s="20"/>
      <c r="AKH154" s="20"/>
      <c r="AKI154" s="20"/>
      <c r="AKJ154" s="20"/>
      <c r="AKK154" s="20"/>
      <c r="AKL154" s="20"/>
      <c r="AKM154" s="20"/>
      <c r="AKN154" s="20"/>
      <c r="AKO154" s="20"/>
      <c r="AKP154" s="20"/>
      <c r="AKQ154" s="20"/>
      <c r="AKR154" s="20"/>
      <c r="AKS154" s="20"/>
      <c r="AKT154" s="20"/>
      <c r="AKU154" s="20"/>
      <c r="AKV154" s="20"/>
      <c r="AKW154" s="20"/>
      <c r="AKX154" s="20"/>
      <c r="AKY154" s="20"/>
      <c r="AKZ154" s="20"/>
      <c r="ALA154" s="20"/>
      <c r="ALB154" s="20"/>
      <c r="ALC154" s="20"/>
      <c r="ALD154" s="20"/>
      <c r="ALE154" s="20"/>
      <c r="ALF154" s="20"/>
      <c r="ALG154" s="20"/>
      <c r="ALH154" s="20"/>
      <c r="ALI154" s="20"/>
      <c r="ALJ154" s="20"/>
      <c r="ALK154" s="20"/>
      <c r="ALL154" s="20"/>
      <c r="ALM154" s="20"/>
      <c r="ALN154" s="20"/>
      <c r="ALO154" s="20"/>
      <c r="ALP154" s="20"/>
      <c r="ALQ154" s="20"/>
      <c r="ALR154" s="20"/>
      <c r="ALS154" s="20"/>
      <c r="ALT154" s="20"/>
      <c r="ALU154" s="20"/>
      <c r="ALV154" s="20"/>
      <c r="ALW154" s="20"/>
      <c r="ALX154" s="20"/>
      <c r="ALY154" s="20"/>
      <c r="ALZ154" s="20"/>
      <c r="AMA154" s="20"/>
      <c r="AMB154" s="20"/>
      <c r="AMC154" s="20"/>
      <c r="AMD154" s="20"/>
      <c r="AME154" s="20"/>
      <c r="AMF154" s="20"/>
      <c r="AMG154" s="20"/>
      <c r="AMH154" s="20"/>
      <c r="AMI154" s="20"/>
      <c r="AMJ154" s="20"/>
      <c r="AMK154" s="20"/>
    </row>
    <row r="155" spans="1:1025" s="21" customFormat="1" ht="36.75" customHeight="1">
      <c r="A155" s="273" t="s">
        <v>183</v>
      </c>
      <c r="B155" s="273"/>
      <c r="C155" s="273"/>
      <c r="D155" s="273"/>
      <c r="E155" s="273"/>
      <c r="F155" s="273"/>
      <c r="G155" s="96">
        <f>SUM(G48+G103+G114+G139+G147+G152+G154)</f>
        <v>8506.1023333333324</v>
      </c>
      <c r="H155" s="36"/>
      <c r="I155" s="20"/>
      <c r="J155" s="7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  <c r="IX155" s="20"/>
      <c r="IY155" s="20"/>
      <c r="IZ155" s="20"/>
      <c r="JA155" s="20"/>
      <c r="JB155" s="20"/>
      <c r="JC155" s="20"/>
      <c r="JD155" s="20"/>
      <c r="JE155" s="20"/>
      <c r="JF155" s="20"/>
      <c r="JG155" s="20"/>
      <c r="JH155" s="20"/>
      <c r="JI155" s="20"/>
      <c r="JJ155" s="20"/>
      <c r="JK155" s="20"/>
      <c r="JL155" s="20"/>
      <c r="JM155" s="20"/>
      <c r="JN155" s="20"/>
      <c r="JO155" s="20"/>
      <c r="JP155" s="20"/>
      <c r="JQ155" s="20"/>
      <c r="JR155" s="20"/>
      <c r="JS155" s="20"/>
      <c r="JT155" s="20"/>
      <c r="JU155" s="20"/>
      <c r="JV155" s="20"/>
      <c r="JW155" s="20"/>
      <c r="JX155" s="20"/>
      <c r="JY155" s="20"/>
      <c r="JZ155" s="20"/>
      <c r="KA155" s="20"/>
      <c r="KB155" s="20"/>
      <c r="KC155" s="20"/>
      <c r="KD155" s="20"/>
      <c r="KE155" s="20"/>
      <c r="KF155" s="20"/>
      <c r="KG155" s="20"/>
      <c r="KH155" s="20"/>
      <c r="KI155" s="20"/>
      <c r="KJ155" s="20"/>
      <c r="KK155" s="20"/>
      <c r="KL155" s="20"/>
      <c r="KM155" s="20"/>
      <c r="KN155" s="20"/>
      <c r="KO155" s="20"/>
      <c r="KP155" s="20"/>
      <c r="KQ155" s="20"/>
      <c r="KR155" s="20"/>
      <c r="KS155" s="20"/>
      <c r="KT155" s="20"/>
      <c r="KU155" s="20"/>
      <c r="KV155" s="20"/>
      <c r="KW155" s="20"/>
      <c r="KX155" s="20"/>
      <c r="KY155" s="20"/>
      <c r="KZ155" s="20"/>
      <c r="LA155" s="20"/>
      <c r="LB155" s="20"/>
      <c r="LC155" s="20"/>
      <c r="LD155" s="20"/>
      <c r="LE155" s="20"/>
      <c r="LF155" s="20"/>
      <c r="LG155" s="20"/>
      <c r="LH155" s="20"/>
      <c r="LI155" s="20"/>
      <c r="LJ155" s="20"/>
      <c r="LK155" s="20"/>
      <c r="LL155" s="20"/>
      <c r="LM155" s="20"/>
      <c r="LN155" s="20"/>
      <c r="LO155" s="20"/>
      <c r="LP155" s="20"/>
      <c r="LQ155" s="20"/>
      <c r="LR155" s="20"/>
      <c r="LS155" s="20"/>
      <c r="LT155" s="20"/>
      <c r="LU155" s="20"/>
      <c r="LV155" s="20"/>
      <c r="LW155" s="20"/>
      <c r="LX155" s="20"/>
      <c r="LY155" s="20"/>
      <c r="LZ155" s="20"/>
      <c r="MA155" s="20"/>
      <c r="MB155" s="20"/>
      <c r="MC155" s="20"/>
      <c r="MD155" s="20"/>
      <c r="ME155" s="20"/>
      <c r="MF155" s="20"/>
      <c r="MG155" s="20"/>
      <c r="MH155" s="20"/>
      <c r="MI155" s="20"/>
      <c r="MJ155" s="20"/>
      <c r="MK155" s="20"/>
      <c r="ML155" s="20"/>
      <c r="MM155" s="20"/>
      <c r="MN155" s="20"/>
      <c r="MO155" s="20"/>
      <c r="MP155" s="20"/>
      <c r="MQ155" s="20"/>
      <c r="MR155" s="20"/>
      <c r="MS155" s="20"/>
      <c r="MT155" s="20"/>
      <c r="MU155" s="20"/>
      <c r="MV155" s="20"/>
      <c r="MW155" s="20"/>
      <c r="MX155" s="20"/>
      <c r="MY155" s="20"/>
      <c r="MZ155" s="20"/>
      <c r="NA155" s="20"/>
      <c r="NB155" s="20"/>
      <c r="NC155" s="20"/>
      <c r="ND155" s="20"/>
      <c r="NE155" s="20"/>
      <c r="NF155" s="20"/>
      <c r="NG155" s="20"/>
      <c r="NH155" s="20"/>
      <c r="NI155" s="20"/>
      <c r="NJ155" s="20"/>
      <c r="NK155" s="20"/>
      <c r="NL155" s="20"/>
      <c r="NM155" s="20"/>
      <c r="NN155" s="20"/>
      <c r="NO155" s="20"/>
      <c r="NP155" s="20"/>
      <c r="NQ155" s="20"/>
      <c r="NR155" s="20"/>
      <c r="NS155" s="20"/>
      <c r="NT155" s="20"/>
      <c r="NU155" s="20"/>
      <c r="NV155" s="20"/>
      <c r="NW155" s="20"/>
      <c r="NX155" s="20"/>
      <c r="NY155" s="20"/>
      <c r="NZ155" s="20"/>
      <c r="OA155" s="20"/>
      <c r="OB155" s="20"/>
      <c r="OC155" s="20"/>
      <c r="OD155" s="20"/>
      <c r="OE155" s="20"/>
      <c r="OF155" s="20"/>
      <c r="OG155" s="20"/>
      <c r="OH155" s="20"/>
      <c r="OI155" s="20"/>
      <c r="OJ155" s="20"/>
      <c r="OK155" s="20"/>
      <c r="OL155" s="20"/>
      <c r="OM155" s="20"/>
      <c r="ON155" s="20"/>
      <c r="OO155" s="20"/>
      <c r="OP155" s="20"/>
      <c r="OQ155" s="20"/>
      <c r="OR155" s="20"/>
      <c r="OS155" s="20"/>
      <c r="OT155" s="20"/>
      <c r="OU155" s="20"/>
      <c r="OV155" s="20"/>
      <c r="OW155" s="20"/>
      <c r="OX155" s="20"/>
      <c r="OY155" s="20"/>
      <c r="OZ155" s="20"/>
      <c r="PA155" s="20"/>
      <c r="PB155" s="20"/>
      <c r="PC155" s="20"/>
      <c r="PD155" s="20"/>
      <c r="PE155" s="20"/>
      <c r="PF155" s="20"/>
      <c r="PG155" s="20"/>
      <c r="PH155" s="20"/>
      <c r="PI155" s="20"/>
      <c r="PJ155" s="20"/>
      <c r="PK155" s="20"/>
      <c r="PL155" s="20"/>
      <c r="PM155" s="20"/>
      <c r="PN155" s="20"/>
      <c r="PO155" s="20"/>
      <c r="PP155" s="20"/>
      <c r="PQ155" s="20"/>
      <c r="PR155" s="20"/>
      <c r="PS155" s="20"/>
      <c r="PT155" s="20"/>
      <c r="PU155" s="20"/>
      <c r="PV155" s="20"/>
      <c r="PW155" s="20"/>
      <c r="PX155" s="20"/>
      <c r="PY155" s="20"/>
      <c r="PZ155" s="20"/>
      <c r="QA155" s="20"/>
      <c r="QB155" s="20"/>
      <c r="QC155" s="20"/>
      <c r="QD155" s="20"/>
      <c r="QE155" s="20"/>
      <c r="QF155" s="20"/>
      <c r="QG155" s="20"/>
      <c r="QH155" s="20"/>
      <c r="QI155" s="20"/>
      <c r="QJ155" s="20"/>
      <c r="QK155" s="20"/>
      <c r="QL155" s="20"/>
      <c r="QM155" s="20"/>
      <c r="QN155" s="20"/>
      <c r="QO155" s="20"/>
      <c r="QP155" s="20"/>
      <c r="QQ155" s="20"/>
      <c r="QR155" s="20"/>
      <c r="QS155" s="20"/>
      <c r="QT155" s="20"/>
      <c r="QU155" s="20"/>
      <c r="QV155" s="20"/>
      <c r="QW155" s="20"/>
      <c r="QX155" s="20"/>
      <c r="QY155" s="20"/>
      <c r="QZ155" s="20"/>
      <c r="RA155" s="20"/>
      <c r="RB155" s="20"/>
      <c r="RC155" s="20"/>
      <c r="RD155" s="20"/>
      <c r="RE155" s="20"/>
      <c r="RF155" s="20"/>
      <c r="RG155" s="20"/>
      <c r="RH155" s="20"/>
      <c r="RI155" s="20"/>
      <c r="RJ155" s="20"/>
      <c r="RK155" s="20"/>
      <c r="RL155" s="20"/>
      <c r="RM155" s="20"/>
      <c r="RN155" s="20"/>
      <c r="RO155" s="20"/>
      <c r="RP155" s="20"/>
      <c r="RQ155" s="20"/>
      <c r="RR155" s="20"/>
      <c r="RS155" s="20"/>
      <c r="RT155" s="20"/>
      <c r="RU155" s="20"/>
      <c r="RV155" s="20"/>
      <c r="RW155" s="20"/>
      <c r="RX155" s="20"/>
      <c r="RY155" s="20"/>
      <c r="RZ155" s="20"/>
      <c r="SA155" s="20"/>
      <c r="SB155" s="20"/>
      <c r="SC155" s="20"/>
      <c r="SD155" s="20"/>
      <c r="SE155" s="20"/>
      <c r="SF155" s="20"/>
      <c r="SG155" s="20"/>
      <c r="SH155" s="20"/>
      <c r="SI155" s="20"/>
      <c r="SJ155" s="20"/>
      <c r="SK155" s="20"/>
      <c r="SL155" s="20"/>
      <c r="SM155" s="20"/>
      <c r="SN155" s="20"/>
      <c r="SO155" s="20"/>
      <c r="SP155" s="20"/>
      <c r="SQ155" s="20"/>
      <c r="SR155" s="20"/>
      <c r="SS155" s="20"/>
      <c r="ST155" s="20"/>
      <c r="SU155" s="20"/>
      <c r="SV155" s="20"/>
      <c r="SW155" s="20"/>
      <c r="SX155" s="20"/>
      <c r="SY155" s="20"/>
      <c r="SZ155" s="20"/>
      <c r="TA155" s="20"/>
      <c r="TB155" s="20"/>
      <c r="TC155" s="20"/>
      <c r="TD155" s="20"/>
      <c r="TE155" s="20"/>
      <c r="TF155" s="20"/>
      <c r="TG155" s="20"/>
      <c r="TH155" s="20"/>
      <c r="TI155" s="20"/>
      <c r="TJ155" s="20"/>
      <c r="TK155" s="20"/>
      <c r="TL155" s="20"/>
      <c r="TM155" s="20"/>
      <c r="TN155" s="20"/>
      <c r="TO155" s="20"/>
      <c r="TP155" s="20"/>
      <c r="TQ155" s="20"/>
      <c r="TR155" s="20"/>
      <c r="TS155" s="20"/>
      <c r="TT155" s="20"/>
      <c r="TU155" s="20"/>
      <c r="TV155" s="20"/>
      <c r="TW155" s="20"/>
      <c r="TX155" s="20"/>
      <c r="TY155" s="20"/>
      <c r="TZ155" s="20"/>
      <c r="UA155" s="20"/>
      <c r="UB155" s="20"/>
      <c r="UC155" s="20"/>
      <c r="UD155" s="20"/>
      <c r="UE155" s="20"/>
      <c r="UF155" s="20"/>
      <c r="UG155" s="20"/>
      <c r="UH155" s="20"/>
      <c r="UI155" s="20"/>
      <c r="UJ155" s="20"/>
      <c r="UK155" s="20"/>
      <c r="UL155" s="20"/>
      <c r="UM155" s="20"/>
      <c r="UN155" s="20"/>
      <c r="UO155" s="20"/>
      <c r="UP155" s="20"/>
      <c r="UQ155" s="20"/>
      <c r="UR155" s="20"/>
      <c r="US155" s="20"/>
      <c r="UT155" s="20"/>
      <c r="UU155" s="20"/>
      <c r="UV155" s="20"/>
      <c r="UW155" s="20"/>
      <c r="UX155" s="20"/>
      <c r="UY155" s="20"/>
      <c r="UZ155" s="20"/>
      <c r="VA155" s="20"/>
      <c r="VB155" s="20"/>
      <c r="VC155" s="20"/>
      <c r="VD155" s="20"/>
      <c r="VE155" s="20"/>
      <c r="VF155" s="20"/>
      <c r="VG155" s="20"/>
      <c r="VH155" s="20"/>
      <c r="VI155" s="20"/>
      <c r="VJ155" s="20"/>
      <c r="VK155" s="20"/>
      <c r="VL155" s="20"/>
      <c r="VM155" s="20"/>
      <c r="VN155" s="20"/>
      <c r="VO155" s="20"/>
      <c r="VP155" s="20"/>
      <c r="VQ155" s="20"/>
      <c r="VR155" s="20"/>
      <c r="VS155" s="20"/>
      <c r="VT155" s="20"/>
      <c r="VU155" s="20"/>
      <c r="VV155" s="20"/>
      <c r="VW155" s="20"/>
      <c r="VX155" s="20"/>
      <c r="VY155" s="20"/>
      <c r="VZ155" s="20"/>
      <c r="WA155" s="20"/>
      <c r="WB155" s="20"/>
      <c r="WC155" s="20"/>
      <c r="WD155" s="20"/>
      <c r="WE155" s="20"/>
      <c r="WF155" s="20"/>
      <c r="WG155" s="20"/>
      <c r="WH155" s="20"/>
      <c r="WI155" s="20"/>
      <c r="WJ155" s="20"/>
      <c r="WK155" s="20"/>
      <c r="WL155" s="20"/>
      <c r="WM155" s="20"/>
      <c r="WN155" s="20"/>
      <c r="WO155" s="20"/>
      <c r="WP155" s="20"/>
      <c r="WQ155" s="20"/>
      <c r="WR155" s="20"/>
      <c r="WS155" s="20"/>
      <c r="WT155" s="20"/>
      <c r="WU155" s="20"/>
      <c r="WV155" s="20"/>
      <c r="WW155" s="20"/>
      <c r="WX155" s="20"/>
      <c r="WY155" s="20"/>
      <c r="WZ155" s="20"/>
      <c r="XA155" s="20"/>
      <c r="XB155" s="20"/>
      <c r="XC155" s="20"/>
      <c r="XD155" s="20"/>
      <c r="XE155" s="20"/>
      <c r="XF155" s="20"/>
      <c r="XG155" s="20"/>
      <c r="XH155" s="20"/>
      <c r="XI155" s="20"/>
      <c r="XJ155" s="20"/>
      <c r="XK155" s="20"/>
      <c r="XL155" s="20"/>
      <c r="XM155" s="20"/>
      <c r="XN155" s="20"/>
      <c r="XO155" s="20"/>
      <c r="XP155" s="20"/>
      <c r="XQ155" s="20"/>
      <c r="XR155" s="20"/>
      <c r="XS155" s="20"/>
      <c r="XT155" s="20"/>
      <c r="XU155" s="20"/>
      <c r="XV155" s="20"/>
      <c r="XW155" s="20"/>
      <c r="XX155" s="20"/>
      <c r="XY155" s="20"/>
      <c r="XZ155" s="20"/>
      <c r="YA155" s="20"/>
      <c r="YB155" s="20"/>
      <c r="YC155" s="20"/>
      <c r="YD155" s="20"/>
      <c r="YE155" s="20"/>
      <c r="YF155" s="20"/>
      <c r="YG155" s="20"/>
      <c r="YH155" s="20"/>
      <c r="YI155" s="20"/>
      <c r="YJ155" s="20"/>
      <c r="YK155" s="20"/>
      <c r="YL155" s="20"/>
      <c r="YM155" s="20"/>
      <c r="YN155" s="20"/>
      <c r="YO155" s="20"/>
      <c r="YP155" s="20"/>
      <c r="YQ155" s="20"/>
      <c r="YR155" s="20"/>
      <c r="YS155" s="20"/>
      <c r="YT155" s="20"/>
      <c r="YU155" s="20"/>
      <c r="YV155" s="20"/>
      <c r="YW155" s="20"/>
      <c r="YX155" s="20"/>
      <c r="YY155" s="20"/>
      <c r="YZ155" s="20"/>
      <c r="ZA155" s="20"/>
      <c r="ZB155" s="20"/>
      <c r="ZC155" s="20"/>
      <c r="ZD155" s="20"/>
      <c r="ZE155" s="20"/>
      <c r="ZF155" s="20"/>
      <c r="ZG155" s="20"/>
      <c r="ZH155" s="20"/>
      <c r="ZI155" s="20"/>
      <c r="ZJ155" s="20"/>
      <c r="ZK155" s="20"/>
      <c r="ZL155" s="20"/>
      <c r="ZM155" s="20"/>
      <c r="ZN155" s="20"/>
      <c r="ZO155" s="20"/>
      <c r="ZP155" s="20"/>
      <c r="ZQ155" s="20"/>
      <c r="ZR155" s="20"/>
      <c r="ZS155" s="20"/>
      <c r="ZT155" s="20"/>
      <c r="ZU155" s="20"/>
      <c r="ZV155" s="20"/>
      <c r="ZW155" s="20"/>
      <c r="ZX155" s="20"/>
      <c r="ZY155" s="20"/>
      <c r="ZZ155" s="20"/>
      <c r="AAA155" s="20"/>
      <c r="AAB155" s="20"/>
      <c r="AAC155" s="20"/>
      <c r="AAD155" s="20"/>
      <c r="AAE155" s="20"/>
      <c r="AAF155" s="20"/>
      <c r="AAG155" s="20"/>
      <c r="AAH155" s="20"/>
      <c r="AAI155" s="20"/>
      <c r="AAJ155" s="20"/>
      <c r="AAK155" s="20"/>
      <c r="AAL155" s="20"/>
      <c r="AAM155" s="20"/>
      <c r="AAN155" s="20"/>
      <c r="AAO155" s="20"/>
      <c r="AAP155" s="20"/>
      <c r="AAQ155" s="20"/>
      <c r="AAR155" s="20"/>
      <c r="AAS155" s="20"/>
      <c r="AAT155" s="20"/>
      <c r="AAU155" s="20"/>
      <c r="AAV155" s="20"/>
      <c r="AAW155" s="20"/>
      <c r="AAX155" s="20"/>
      <c r="AAY155" s="20"/>
      <c r="AAZ155" s="20"/>
      <c r="ABA155" s="20"/>
      <c r="ABB155" s="20"/>
      <c r="ABC155" s="20"/>
      <c r="ABD155" s="20"/>
      <c r="ABE155" s="20"/>
      <c r="ABF155" s="20"/>
      <c r="ABG155" s="20"/>
      <c r="ABH155" s="20"/>
      <c r="ABI155" s="20"/>
      <c r="ABJ155" s="20"/>
      <c r="ABK155" s="20"/>
      <c r="ABL155" s="20"/>
      <c r="ABM155" s="20"/>
      <c r="ABN155" s="20"/>
      <c r="ABO155" s="20"/>
      <c r="ABP155" s="20"/>
      <c r="ABQ155" s="20"/>
      <c r="ABR155" s="20"/>
      <c r="ABS155" s="20"/>
      <c r="ABT155" s="20"/>
      <c r="ABU155" s="20"/>
      <c r="ABV155" s="20"/>
      <c r="ABW155" s="20"/>
      <c r="ABX155" s="20"/>
      <c r="ABY155" s="20"/>
      <c r="ABZ155" s="20"/>
      <c r="ACA155" s="20"/>
      <c r="ACB155" s="20"/>
      <c r="ACC155" s="20"/>
      <c r="ACD155" s="20"/>
      <c r="ACE155" s="20"/>
      <c r="ACF155" s="20"/>
      <c r="ACG155" s="20"/>
      <c r="ACH155" s="20"/>
      <c r="ACI155" s="20"/>
      <c r="ACJ155" s="20"/>
      <c r="ACK155" s="20"/>
      <c r="ACL155" s="20"/>
      <c r="ACM155" s="20"/>
      <c r="ACN155" s="20"/>
      <c r="ACO155" s="20"/>
      <c r="ACP155" s="20"/>
      <c r="ACQ155" s="20"/>
      <c r="ACR155" s="20"/>
      <c r="ACS155" s="20"/>
      <c r="ACT155" s="20"/>
      <c r="ACU155" s="20"/>
      <c r="ACV155" s="20"/>
      <c r="ACW155" s="20"/>
      <c r="ACX155" s="20"/>
      <c r="ACY155" s="20"/>
      <c r="ACZ155" s="20"/>
      <c r="ADA155" s="20"/>
      <c r="ADB155" s="20"/>
      <c r="ADC155" s="20"/>
      <c r="ADD155" s="20"/>
      <c r="ADE155" s="20"/>
      <c r="ADF155" s="20"/>
      <c r="ADG155" s="20"/>
      <c r="ADH155" s="20"/>
      <c r="ADI155" s="20"/>
      <c r="ADJ155" s="20"/>
      <c r="ADK155" s="20"/>
      <c r="ADL155" s="20"/>
      <c r="ADM155" s="20"/>
      <c r="ADN155" s="20"/>
      <c r="ADO155" s="20"/>
      <c r="ADP155" s="20"/>
      <c r="ADQ155" s="20"/>
      <c r="ADR155" s="20"/>
      <c r="ADS155" s="20"/>
      <c r="ADT155" s="20"/>
      <c r="ADU155" s="20"/>
      <c r="ADV155" s="20"/>
      <c r="ADW155" s="20"/>
      <c r="ADX155" s="20"/>
      <c r="ADY155" s="20"/>
      <c r="ADZ155" s="20"/>
      <c r="AEA155" s="20"/>
      <c r="AEB155" s="20"/>
      <c r="AEC155" s="20"/>
      <c r="AED155" s="20"/>
      <c r="AEE155" s="20"/>
      <c r="AEF155" s="20"/>
      <c r="AEG155" s="20"/>
      <c r="AEH155" s="20"/>
      <c r="AEI155" s="20"/>
      <c r="AEJ155" s="20"/>
      <c r="AEK155" s="20"/>
      <c r="AEL155" s="20"/>
      <c r="AEM155" s="20"/>
      <c r="AEN155" s="20"/>
      <c r="AEO155" s="20"/>
      <c r="AEP155" s="20"/>
      <c r="AEQ155" s="20"/>
      <c r="AER155" s="20"/>
      <c r="AES155" s="20"/>
      <c r="AET155" s="20"/>
      <c r="AEU155" s="20"/>
      <c r="AEV155" s="20"/>
      <c r="AEW155" s="20"/>
      <c r="AEX155" s="20"/>
      <c r="AEY155" s="20"/>
      <c r="AEZ155" s="20"/>
      <c r="AFA155" s="20"/>
      <c r="AFB155" s="20"/>
      <c r="AFC155" s="20"/>
      <c r="AFD155" s="20"/>
      <c r="AFE155" s="20"/>
      <c r="AFF155" s="20"/>
      <c r="AFG155" s="20"/>
      <c r="AFH155" s="20"/>
      <c r="AFI155" s="20"/>
      <c r="AFJ155" s="20"/>
      <c r="AFK155" s="20"/>
      <c r="AFL155" s="20"/>
      <c r="AFM155" s="20"/>
      <c r="AFN155" s="20"/>
      <c r="AFO155" s="20"/>
      <c r="AFP155" s="20"/>
      <c r="AFQ155" s="20"/>
      <c r="AFR155" s="20"/>
      <c r="AFS155" s="20"/>
      <c r="AFT155" s="20"/>
      <c r="AFU155" s="20"/>
      <c r="AFV155" s="20"/>
      <c r="AFW155" s="20"/>
      <c r="AFX155" s="20"/>
      <c r="AFY155" s="20"/>
      <c r="AFZ155" s="20"/>
      <c r="AGA155" s="20"/>
      <c r="AGB155" s="20"/>
      <c r="AGC155" s="20"/>
      <c r="AGD155" s="20"/>
      <c r="AGE155" s="20"/>
      <c r="AGF155" s="20"/>
      <c r="AGG155" s="20"/>
      <c r="AGH155" s="20"/>
      <c r="AGI155" s="20"/>
      <c r="AGJ155" s="20"/>
      <c r="AGK155" s="20"/>
      <c r="AGL155" s="20"/>
      <c r="AGM155" s="20"/>
      <c r="AGN155" s="20"/>
      <c r="AGO155" s="20"/>
      <c r="AGP155" s="20"/>
      <c r="AGQ155" s="20"/>
      <c r="AGR155" s="20"/>
      <c r="AGS155" s="20"/>
      <c r="AGT155" s="20"/>
      <c r="AGU155" s="20"/>
      <c r="AGV155" s="20"/>
      <c r="AGW155" s="20"/>
      <c r="AGX155" s="20"/>
      <c r="AGY155" s="20"/>
      <c r="AGZ155" s="20"/>
      <c r="AHA155" s="20"/>
      <c r="AHB155" s="20"/>
      <c r="AHC155" s="20"/>
      <c r="AHD155" s="20"/>
      <c r="AHE155" s="20"/>
      <c r="AHF155" s="20"/>
      <c r="AHG155" s="20"/>
      <c r="AHH155" s="20"/>
      <c r="AHI155" s="20"/>
      <c r="AHJ155" s="20"/>
      <c r="AHK155" s="20"/>
      <c r="AHL155" s="20"/>
      <c r="AHM155" s="20"/>
      <c r="AHN155" s="20"/>
      <c r="AHO155" s="20"/>
      <c r="AHP155" s="20"/>
      <c r="AHQ155" s="20"/>
      <c r="AHR155" s="20"/>
      <c r="AHS155" s="20"/>
      <c r="AHT155" s="20"/>
      <c r="AHU155" s="20"/>
      <c r="AHV155" s="20"/>
      <c r="AHW155" s="20"/>
      <c r="AHX155" s="20"/>
      <c r="AHY155" s="20"/>
      <c r="AHZ155" s="20"/>
      <c r="AIA155" s="20"/>
      <c r="AIB155" s="20"/>
      <c r="AIC155" s="20"/>
      <c r="AID155" s="20"/>
      <c r="AIE155" s="20"/>
      <c r="AIF155" s="20"/>
      <c r="AIG155" s="20"/>
      <c r="AIH155" s="20"/>
      <c r="AII155" s="20"/>
      <c r="AIJ155" s="20"/>
      <c r="AIK155" s="20"/>
      <c r="AIL155" s="20"/>
      <c r="AIM155" s="20"/>
      <c r="AIN155" s="20"/>
      <c r="AIO155" s="20"/>
      <c r="AIP155" s="20"/>
      <c r="AIQ155" s="20"/>
      <c r="AIR155" s="20"/>
      <c r="AIS155" s="20"/>
      <c r="AIT155" s="20"/>
      <c r="AIU155" s="20"/>
      <c r="AIV155" s="20"/>
      <c r="AIW155" s="20"/>
      <c r="AIX155" s="20"/>
      <c r="AIY155" s="20"/>
      <c r="AIZ155" s="20"/>
      <c r="AJA155" s="20"/>
      <c r="AJB155" s="20"/>
      <c r="AJC155" s="20"/>
      <c r="AJD155" s="20"/>
      <c r="AJE155" s="20"/>
      <c r="AJF155" s="20"/>
      <c r="AJG155" s="20"/>
      <c r="AJH155" s="20"/>
      <c r="AJI155" s="20"/>
      <c r="AJJ155" s="20"/>
      <c r="AJK155" s="20"/>
      <c r="AJL155" s="20"/>
      <c r="AJM155" s="20"/>
      <c r="AJN155" s="20"/>
      <c r="AJO155" s="20"/>
      <c r="AJP155" s="20"/>
      <c r="AJQ155" s="20"/>
      <c r="AJR155" s="20"/>
      <c r="AJS155" s="20"/>
      <c r="AJT155" s="20"/>
      <c r="AJU155" s="20"/>
      <c r="AJV155" s="20"/>
      <c r="AJW155" s="20"/>
      <c r="AJX155" s="20"/>
      <c r="AJY155" s="20"/>
      <c r="AJZ155" s="20"/>
      <c r="AKA155" s="20"/>
      <c r="AKB155" s="20"/>
      <c r="AKC155" s="20"/>
      <c r="AKD155" s="20"/>
      <c r="AKE155" s="20"/>
      <c r="AKF155" s="20"/>
      <c r="AKG155" s="20"/>
      <c r="AKH155" s="20"/>
      <c r="AKI155" s="20"/>
      <c r="AKJ155" s="20"/>
      <c r="AKK155" s="20"/>
      <c r="AKL155" s="20"/>
      <c r="AKM155" s="20"/>
      <c r="AKN155" s="20"/>
      <c r="AKO155" s="20"/>
      <c r="AKP155" s="20"/>
      <c r="AKQ155" s="20"/>
      <c r="AKR155" s="20"/>
      <c r="AKS155" s="20"/>
      <c r="AKT155" s="20"/>
      <c r="AKU155" s="20"/>
      <c r="AKV155" s="20"/>
      <c r="AKW155" s="20"/>
      <c r="AKX155" s="20"/>
      <c r="AKY155" s="20"/>
      <c r="AKZ155" s="20"/>
      <c r="ALA155" s="20"/>
      <c r="ALB155" s="20"/>
      <c r="ALC155" s="20"/>
      <c r="ALD155" s="20"/>
      <c r="ALE155" s="20"/>
      <c r="ALF155" s="20"/>
      <c r="ALG155" s="20"/>
      <c r="ALH155" s="20"/>
      <c r="ALI155" s="20"/>
      <c r="ALJ155" s="20"/>
      <c r="ALK155" s="20"/>
      <c r="ALL155" s="20"/>
      <c r="ALM155" s="20"/>
      <c r="ALN155" s="20"/>
      <c r="ALO155" s="20"/>
      <c r="ALP155" s="20"/>
      <c r="ALQ155" s="20"/>
      <c r="ALR155" s="20"/>
      <c r="ALS155" s="20"/>
      <c r="ALT155" s="20"/>
      <c r="ALU155" s="20"/>
      <c r="ALV155" s="20"/>
      <c r="ALW155" s="20"/>
      <c r="ALX155" s="20"/>
      <c r="ALY155" s="20"/>
      <c r="ALZ155" s="20"/>
      <c r="AMA155" s="20"/>
      <c r="AMB155" s="20"/>
      <c r="AMC155" s="20"/>
      <c r="AMD155" s="20"/>
      <c r="AME155" s="20"/>
      <c r="AMF155" s="20"/>
      <c r="AMG155" s="20"/>
      <c r="AMH155" s="20"/>
      <c r="AMI155" s="20"/>
      <c r="AMJ155" s="20"/>
      <c r="AMK155" s="20"/>
    </row>
    <row r="156" spans="1:1025" s="21" customFormat="1" ht="19.5" customHeight="1">
      <c r="A156" s="94" t="s">
        <v>12</v>
      </c>
      <c r="B156" s="358" t="s">
        <v>48</v>
      </c>
      <c r="C156" s="358"/>
      <c r="D156" s="358"/>
      <c r="E156" s="358"/>
      <c r="F156" s="95">
        <f>SUM(F157:F160)</f>
        <v>0.1225</v>
      </c>
      <c r="G156" s="235">
        <f>SUM(G157:G160)</f>
        <v>1187.46</v>
      </c>
      <c r="H156" s="361" t="s">
        <v>248</v>
      </c>
      <c r="I156" s="362"/>
      <c r="J156" s="7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/>
      <c r="IW156" s="20"/>
      <c r="IX156" s="20"/>
      <c r="IY156" s="20"/>
      <c r="IZ156" s="20"/>
      <c r="JA156" s="20"/>
      <c r="JB156" s="20"/>
      <c r="JC156" s="20"/>
      <c r="JD156" s="20"/>
      <c r="JE156" s="20"/>
      <c r="JF156" s="20"/>
      <c r="JG156" s="20"/>
      <c r="JH156" s="20"/>
      <c r="JI156" s="20"/>
      <c r="JJ156" s="20"/>
      <c r="JK156" s="20"/>
      <c r="JL156" s="20"/>
      <c r="JM156" s="20"/>
      <c r="JN156" s="20"/>
      <c r="JO156" s="20"/>
      <c r="JP156" s="20"/>
      <c r="JQ156" s="20"/>
      <c r="JR156" s="20"/>
      <c r="JS156" s="20"/>
      <c r="JT156" s="20"/>
      <c r="JU156" s="20"/>
      <c r="JV156" s="20"/>
      <c r="JW156" s="20"/>
      <c r="JX156" s="20"/>
      <c r="JY156" s="20"/>
      <c r="JZ156" s="20"/>
      <c r="KA156" s="20"/>
      <c r="KB156" s="20"/>
      <c r="KC156" s="20"/>
      <c r="KD156" s="20"/>
      <c r="KE156" s="20"/>
      <c r="KF156" s="20"/>
      <c r="KG156" s="20"/>
      <c r="KH156" s="20"/>
      <c r="KI156" s="20"/>
      <c r="KJ156" s="20"/>
      <c r="KK156" s="20"/>
      <c r="KL156" s="20"/>
      <c r="KM156" s="20"/>
      <c r="KN156" s="20"/>
      <c r="KO156" s="20"/>
      <c r="KP156" s="20"/>
      <c r="KQ156" s="20"/>
      <c r="KR156" s="20"/>
      <c r="KS156" s="20"/>
      <c r="KT156" s="20"/>
      <c r="KU156" s="20"/>
      <c r="KV156" s="20"/>
      <c r="KW156" s="20"/>
      <c r="KX156" s="20"/>
      <c r="KY156" s="20"/>
      <c r="KZ156" s="20"/>
      <c r="LA156" s="20"/>
      <c r="LB156" s="20"/>
      <c r="LC156" s="20"/>
      <c r="LD156" s="20"/>
      <c r="LE156" s="20"/>
      <c r="LF156" s="20"/>
      <c r="LG156" s="20"/>
      <c r="LH156" s="20"/>
      <c r="LI156" s="20"/>
      <c r="LJ156" s="20"/>
      <c r="LK156" s="20"/>
      <c r="LL156" s="20"/>
      <c r="LM156" s="20"/>
      <c r="LN156" s="20"/>
      <c r="LO156" s="20"/>
      <c r="LP156" s="20"/>
      <c r="LQ156" s="20"/>
      <c r="LR156" s="20"/>
      <c r="LS156" s="20"/>
      <c r="LT156" s="20"/>
      <c r="LU156" s="20"/>
      <c r="LV156" s="20"/>
      <c r="LW156" s="20"/>
      <c r="LX156" s="20"/>
      <c r="LY156" s="20"/>
      <c r="LZ156" s="20"/>
      <c r="MA156" s="20"/>
      <c r="MB156" s="20"/>
      <c r="MC156" s="20"/>
      <c r="MD156" s="20"/>
      <c r="ME156" s="20"/>
      <c r="MF156" s="20"/>
      <c r="MG156" s="20"/>
      <c r="MH156" s="20"/>
      <c r="MI156" s="20"/>
      <c r="MJ156" s="20"/>
      <c r="MK156" s="20"/>
      <c r="ML156" s="20"/>
      <c r="MM156" s="20"/>
      <c r="MN156" s="20"/>
      <c r="MO156" s="20"/>
      <c r="MP156" s="20"/>
      <c r="MQ156" s="20"/>
      <c r="MR156" s="20"/>
      <c r="MS156" s="20"/>
      <c r="MT156" s="20"/>
      <c r="MU156" s="20"/>
      <c r="MV156" s="20"/>
      <c r="MW156" s="20"/>
      <c r="MX156" s="20"/>
      <c r="MY156" s="20"/>
      <c r="MZ156" s="20"/>
      <c r="NA156" s="20"/>
      <c r="NB156" s="20"/>
      <c r="NC156" s="20"/>
      <c r="ND156" s="20"/>
      <c r="NE156" s="20"/>
      <c r="NF156" s="20"/>
      <c r="NG156" s="20"/>
      <c r="NH156" s="20"/>
      <c r="NI156" s="20"/>
      <c r="NJ156" s="20"/>
      <c r="NK156" s="20"/>
      <c r="NL156" s="20"/>
      <c r="NM156" s="20"/>
      <c r="NN156" s="20"/>
      <c r="NO156" s="20"/>
      <c r="NP156" s="20"/>
      <c r="NQ156" s="20"/>
      <c r="NR156" s="20"/>
      <c r="NS156" s="20"/>
      <c r="NT156" s="20"/>
      <c r="NU156" s="20"/>
      <c r="NV156" s="20"/>
      <c r="NW156" s="20"/>
      <c r="NX156" s="20"/>
      <c r="NY156" s="20"/>
      <c r="NZ156" s="20"/>
      <c r="OA156" s="20"/>
      <c r="OB156" s="20"/>
      <c r="OC156" s="20"/>
      <c r="OD156" s="20"/>
      <c r="OE156" s="20"/>
      <c r="OF156" s="20"/>
      <c r="OG156" s="20"/>
      <c r="OH156" s="20"/>
      <c r="OI156" s="20"/>
      <c r="OJ156" s="20"/>
      <c r="OK156" s="20"/>
      <c r="OL156" s="20"/>
      <c r="OM156" s="20"/>
      <c r="ON156" s="20"/>
      <c r="OO156" s="20"/>
      <c r="OP156" s="20"/>
      <c r="OQ156" s="20"/>
      <c r="OR156" s="20"/>
      <c r="OS156" s="20"/>
      <c r="OT156" s="20"/>
      <c r="OU156" s="20"/>
      <c r="OV156" s="20"/>
      <c r="OW156" s="20"/>
      <c r="OX156" s="20"/>
      <c r="OY156" s="20"/>
      <c r="OZ156" s="20"/>
      <c r="PA156" s="20"/>
      <c r="PB156" s="20"/>
      <c r="PC156" s="20"/>
      <c r="PD156" s="20"/>
      <c r="PE156" s="20"/>
      <c r="PF156" s="20"/>
      <c r="PG156" s="20"/>
      <c r="PH156" s="20"/>
      <c r="PI156" s="20"/>
      <c r="PJ156" s="20"/>
      <c r="PK156" s="20"/>
      <c r="PL156" s="20"/>
      <c r="PM156" s="20"/>
      <c r="PN156" s="20"/>
      <c r="PO156" s="20"/>
      <c r="PP156" s="20"/>
      <c r="PQ156" s="20"/>
      <c r="PR156" s="20"/>
      <c r="PS156" s="20"/>
      <c r="PT156" s="20"/>
      <c r="PU156" s="20"/>
      <c r="PV156" s="20"/>
      <c r="PW156" s="20"/>
      <c r="PX156" s="20"/>
      <c r="PY156" s="20"/>
      <c r="PZ156" s="20"/>
      <c r="QA156" s="20"/>
      <c r="QB156" s="20"/>
      <c r="QC156" s="20"/>
      <c r="QD156" s="20"/>
      <c r="QE156" s="20"/>
      <c r="QF156" s="20"/>
      <c r="QG156" s="20"/>
      <c r="QH156" s="20"/>
      <c r="QI156" s="20"/>
      <c r="QJ156" s="20"/>
      <c r="QK156" s="20"/>
      <c r="QL156" s="20"/>
      <c r="QM156" s="20"/>
      <c r="QN156" s="20"/>
      <c r="QO156" s="20"/>
      <c r="QP156" s="20"/>
      <c r="QQ156" s="20"/>
      <c r="QR156" s="20"/>
      <c r="QS156" s="20"/>
      <c r="QT156" s="20"/>
      <c r="QU156" s="20"/>
      <c r="QV156" s="20"/>
      <c r="QW156" s="20"/>
      <c r="QX156" s="20"/>
      <c r="QY156" s="20"/>
      <c r="QZ156" s="20"/>
      <c r="RA156" s="20"/>
      <c r="RB156" s="20"/>
      <c r="RC156" s="20"/>
      <c r="RD156" s="20"/>
      <c r="RE156" s="20"/>
      <c r="RF156" s="20"/>
      <c r="RG156" s="20"/>
      <c r="RH156" s="20"/>
      <c r="RI156" s="20"/>
      <c r="RJ156" s="20"/>
      <c r="RK156" s="20"/>
      <c r="RL156" s="20"/>
      <c r="RM156" s="20"/>
      <c r="RN156" s="20"/>
      <c r="RO156" s="20"/>
      <c r="RP156" s="20"/>
      <c r="RQ156" s="20"/>
      <c r="RR156" s="20"/>
      <c r="RS156" s="20"/>
      <c r="RT156" s="20"/>
      <c r="RU156" s="20"/>
      <c r="RV156" s="20"/>
      <c r="RW156" s="20"/>
      <c r="RX156" s="20"/>
      <c r="RY156" s="20"/>
      <c r="RZ156" s="20"/>
      <c r="SA156" s="20"/>
      <c r="SB156" s="20"/>
      <c r="SC156" s="20"/>
      <c r="SD156" s="20"/>
      <c r="SE156" s="20"/>
      <c r="SF156" s="20"/>
      <c r="SG156" s="20"/>
      <c r="SH156" s="20"/>
      <c r="SI156" s="20"/>
      <c r="SJ156" s="20"/>
      <c r="SK156" s="20"/>
      <c r="SL156" s="20"/>
      <c r="SM156" s="20"/>
      <c r="SN156" s="20"/>
      <c r="SO156" s="20"/>
      <c r="SP156" s="20"/>
      <c r="SQ156" s="20"/>
      <c r="SR156" s="20"/>
      <c r="SS156" s="20"/>
      <c r="ST156" s="20"/>
      <c r="SU156" s="20"/>
      <c r="SV156" s="20"/>
      <c r="SW156" s="20"/>
      <c r="SX156" s="20"/>
      <c r="SY156" s="20"/>
      <c r="SZ156" s="20"/>
      <c r="TA156" s="20"/>
      <c r="TB156" s="20"/>
      <c r="TC156" s="20"/>
      <c r="TD156" s="20"/>
      <c r="TE156" s="20"/>
      <c r="TF156" s="20"/>
      <c r="TG156" s="20"/>
      <c r="TH156" s="20"/>
      <c r="TI156" s="20"/>
      <c r="TJ156" s="20"/>
      <c r="TK156" s="20"/>
      <c r="TL156" s="20"/>
      <c r="TM156" s="20"/>
      <c r="TN156" s="20"/>
      <c r="TO156" s="20"/>
      <c r="TP156" s="20"/>
      <c r="TQ156" s="20"/>
      <c r="TR156" s="20"/>
      <c r="TS156" s="20"/>
      <c r="TT156" s="20"/>
      <c r="TU156" s="20"/>
      <c r="TV156" s="20"/>
      <c r="TW156" s="20"/>
      <c r="TX156" s="20"/>
      <c r="TY156" s="20"/>
      <c r="TZ156" s="20"/>
      <c r="UA156" s="20"/>
      <c r="UB156" s="20"/>
      <c r="UC156" s="20"/>
      <c r="UD156" s="20"/>
      <c r="UE156" s="20"/>
      <c r="UF156" s="20"/>
      <c r="UG156" s="20"/>
      <c r="UH156" s="20"/>
      <c r="UI156" s="20"/>
      <c r="UJ156" s="20"/>
      <c r="UK156" s="20"/>
      <c r="UL156" s="20"/>
      <c r="UM156" s="20"/>
      <c r="UN156" s="20"/>
      <c r="UO156" s="20"/>
      <c r="UP156" s="20"/>
      <c r="UQ156" s="20"/>
      <c r="UR156" s="20"/>
      <c r="US156" s="20"/>
      <c r="UT156" s="20"/>
      <c r="UU156" s="20"/>
      <c r="UV156" s="20"/>
      <c r="UW156" s="20"/>
      <c r="UX156" s="20"/>
      <c r="UY156" s="20"/>
      <c r="UZ156" s="20"/>
      <c r="VA156" s="20"/>
      <c r="VB156" s="20"/>
      <c r="VC156" s="20"/>
      <c r="VD156" s="20"/>
      <c r="VE156" s="20"/>
      <c r="VF156" s="20"/>
      <c r="VG156" s="20"/>
      <c r="VH156" s="20"/>
      <c r="VI156" s="20"/>
      <c r="VJ156" s="20"/>
      <c r="VK156" s="20"/>
      <c r="VL156" s="20"/>
      <c r="VM156" s="20"/>
      <c r="VN156" s="20"/>
      <c r="VO156" s="20"/>
      <c r="VP156" s="20"/>
      <c r="VQ156" s="20"/>
      <c r="VR156" s="20"/>
      <c r="VS156" s="20"/>
      <c r="VT156" s="20"/>
      <c r="VU156" s="20"/>
      <c r="VV156" s="20"/>
      <c r="VW156" s="20"/>
      <c r="VX156" s="20"/>
      <c r="VY156" s="20"/>
      <c r="VZ156" s="20"/>
      <c r="WA156" s="20"/>
      <c r="WB156" s="20"/>
      <c r="WC156" s="20"/>
      <c r="WD156" s="20"/>
      <c r="WE156" s="20"/>
      <c r="WF156" s="20"/>
      <c r="WG156" s="20"/>
      <c r="WH156" s="20"/>
      <c r="WI156" s="20"/>
      <c r="WJ156" s="20"/>
      <c r="WK156" s="20"/>
      <c r="WL156" s="20"/>
      <c r="WM156" s="20"/>
      <c r="WN156" s="20"/>
      <c r="WO156" s="20"/>
      <c r="WP156" s="20"/>
      <c r="WQ156" s="20"/>
      <c r="WR156" s="20"/>
      <c r="WS156" s="20"/>
      <c r="WT156" s="20"/>
      <c r="WU156" s="20"/>
      <c r="WV156" s="20"/>
      <c r="WW156" s="20"/>
      <c r="WX156" s="20"/>
      <c r="WY156" s="20"/>
      <c r="WZ156" s="20"/>
      <c r="XA156" s="20"/>
      <c r="XB156" s="20"/>
      <c r="XC156" s="20"/>
      <c r="XD156" s="20"/>
      <c r="XE156" s="20"/>
      <c r="XF156" s="20"/>
      <c r="XG156" s="20"/>
      <c r="XH156" s="20"/>
      <c r="XI156" s="20"/>
      <c r="XJ156" s="20"/>
      <c r="XK156" s="20"/>
      <c r="XL156" s="20"/>
      <c r="XM156" s="20"/>
      <c r="XN156" s="20"/>
      <c r="XO156" s="20"/>
      <c r="XP156" s="20"/>
      <c r="XQ156" s="20"/>
      <c r="XR156" s="20"/>
      <c r="XS156" s="20"/>
      <c r="XT156" s="20"/>
      <c r="XU156" s="20"/>
      <c r="XV156" s="20"/>
      <c r="XW156" s="20"/>
      <c r="XX156" s="20"/>
      <c r="XY156" s="20"/>
      <c r="XZ156" s="20"/>
      <c r="YA156" s="20"/>
      <c r="YB156" s="20"/>
      <c r="YC156" s="20"/>
      <c r="YD156" s="20"/>
      <c r="YE156" s="20"/>
      <c r="YF156" s="20"/>
      <c r="YG156" s="20"/>
      <c r="YH156" s="20"/>
      <c r="YI156" s="20"/>
      <c r="YJ156" s="20"/>
      <c r="YK156" s="20"/>
      <c r="YL156" s="20"/>
      <c r="YM156" s="20"/>
      <c r="YN156" s="20"/>
      <c r="YO156" s="20"/>
      <c r="YP156" s="20"/>
      <c r="YQ156" s="20"/>
      <c r="YR156" s="20"/>
      <c r="YS156" s="20"/>
      <c r="YT156" s="20"/>
      <c r="YU156" s="20"/>
      <c r="YV156" s="20"/>
      <c r="YW156" s="20"/>
      <c r="YX156" s="20"/>
      <c r="YY156" s="20"/>
      <c r="YZ156" s="20"/>
      <c r="ZA156" s="20"/>
      <c r="ZB156" s="20"/>
      <c r="ZC156" s="20"/>
      <c r="ZD156" s="20"/>
      <c r="ZE156" s="20"/>
      <c r="ZF156" s="20"/>
      <c r="ZG156" s="20"/>
      <c r="ZH156" s="20"/>
      <c r="ZI156" s="20"/>
      <c r="ZJ156" s="20"/>
      <c r="ZK156" s="20"/>
      <c r="ZL156" s="20"/>
      <c r="ZM156" s="20"/>
      <c r="ZN156" s="20"/>
      <c r="ZO156" s="20"/>
      <c r="ZP156" s="20"/>
      <c r="ZQ156" s="20"/>
      <c r="ZR156" s="20"/>
      <c r="ZS156" s="20"/>
      <c r="ZT156" s="20"/>
      <c r="ZU156" s="20"/>
      <c r="ZV156" s="20"/>
      <c r="ZW156" s="20"/>
      <c r="ZX156" s="20"/>
      <c r="ZY156" s="20"/>
      <c r="ZZ156" s="20"/>
      <c r="AAA156" s="20"/>
      <c r="AAB156" s="20"/>
      <c r="AAC156" s="20"/>
      <c r="AAD156" s="20"/>
      <c r="AAE156" s="20"/>
      <c r="AAF156" s="20"/>
      <c r="AAG156" s="20"/>
      <c r="AAH156" s="20"/>
      <c r="AAI156" s="20"/>
      <c r="AAJ156" s="20"/>
      <c r="AAK156" s="20"/>
      <c r="AAL156" s="20"/>
      <c r="AAM156" s="20"/>
      <c r="AAN156" s="20"/>
      <c r="AAO156" s="20"/>
      <c r="AAP156" s="20"/>
      <c r="AAQ156" s="20"/>
      <c r="AAR156" s="20"/>
      <c r="AAS156" s="20"/>
      <c r="AAT156" s="20"/>
      <c r="AAU156" s="20"/>
      <c r="AAV156" s="20"/>
      <c r="AAW156" s="20"/>
      <c r="AAX156" s="20"/>
      <c r="AAY156" s="20"/>
      <c r="AAZ156" s="20"/>
      <c r="ABA156" s="20"/>
      <c r="ABB156" s="20"/>
      <c r="ABC156" s="20"/>
      <c r="ABD156" s="20"/>
      <c r="ABE156" s="20"/>
      <c r="ABF156" s="20"/>
      <c r="ABG156" s="20"/>
      <c r="ABH156" s="20"/>
      <c r="ABI156" s="20"/>
      <c r="ABJ156" s="20"/>
      <c r="ABK156" s="20"/>
      <c r="ABL156" s="20"/>
      <c r="ABM156" s="20"/>
      <c r="ABN156" s="20"/>
      <c r="ABO156" s="20"/>
      <c r="ABP156" s="20"/>
      <c r="ABQ156" s="20"/>
      <c r="ABR156" s="20"/>
      <c r="ABS156" s="20"/>
      <c r="ABT156" s="20"/>
      <c r="ABU156" s="20"/>
      <c r="ABV156" s="20"/>
      <c r="ABW156" s="20"/>
      <c r="ABX156" s="20"/>
      <c r="ABY156" s="20"/>
      <c r="ABZ156" s="20"/>
      <c r="ACA156" s="20"/>
      <c r="ACB156" s="20"/>
      <c r="ACC156" s="20"/>
      <c r="ACD156" s="20"/>
      <c r="ACE156" s="20"/>
      <c r="ACF156" s="20"/>
      <c r="ACG156" s="20"/>
      <c r="ACH156" s="20"/>
      <c r="ACI156" s="20"/>
      <c r="ACJ156" s="20"/>
      <c r="ACK156" s="20"/>
      <c r="ACL156" s="20"/>
      <c r="ACM156" s="20"/>
      <c r="ACN156" s="20"/>
      <c r="ACO156" s="20"/>
      <c r="ACP156" s="20"/>
      <c r="ACQ156" s="20"/>
      <c r="ACR156" s="20"/>
      <c r="ACS156" s="20"/>
      <c r="ACT156" s="20"/>
      <c r="ACU156" s="20"/>
      <c r="ACV156" s="20"/>
      <c r="ACW156" s="20"/>
      <c r="ACX156" s="20"/>
      <c r="ACY156" s="20"/>
      <c r="ACZ156" s="20"/>
      <c r="ADA156" s="20"/>
      <c r="ADB156" s="20"/>
      <c r="ADC156" s="20"/>
      <c r="ADD156" s="20"/>
      <c r="ADE156" s="20"/>
      <c r="ADF156" s="20"/>
      <c r="ADG156" s="20"/>
      <c r="ADH156" s="20"/>
      <c r="ADI156" s="20"/>
      <c r="ADJ156" s="20"/>
      <c r="ADK156" s="20"/>
      <c r="ADL156" s="20"/>
      <c r="ADM156" s="20"/>
      <c r="ADN156" s="20"/>
      <c r="ADO156" s="20"/>
      <c r="ADP156" s="20"/>
      <c r="ADQ156" s="20"/>
      <c r="ADR156" s="20"/>
      <c r="ADS156" s="20"/>
      <c r="ADT156" s="20"/>
      <c r="ADU156" s="20"/>
      <c r="ADV156" s="20"/>
      <c r="ADW156" s="20"/>
      <c r="ADX156" s="20"/>
      <c r="ADY156" s="20"/>
      <c r="ADZ156" s="20"/>
      <c r="AEA156" s="20"/>
      <c r="AEB156" s="20"/>
      <c r="AEC156" s="20"/>
      <c r="AED156" s="20"/>
      <c r="AEE156" s="20"/>
      <c r="AEF156" s="20"/>
      <c r="AEG156" s="20"/>
      <c r="AEH156" s="20"/>
      <c r="AEI156" s="20"/>
      <c r="AEJ156" s="20"/>
      <c r="AEK156" s="20"/>
      <c r="AEL156" s="20"/>
      <c r="AEM156" s="20"/>
      <c r="AEN156" s="20"/>
      <c r="AEO156" s="20"/>
      <c r="AEP156" s="20"/>
      <c r="AEQ156" s="20"/>
      <c r="AER156" s="20"/>
      <c r="AES156" s="20"/>
      <c r="AET156" s="20"/>
      <c r="AEU156" s="20"/>
      <c r="AEV156" s="20"/>
      <c r="AEW156" s="20"/>
      <c r="AEX156" s="20"/>
      <c r="AEY156" s="20"/>
      <c r="AEZ156" s="20"/>
      <c r="AFA156" s="20"/>
      <c r="AFB156" s="20"/>
      <c r="AFC156" s="20"/>
      <c r="AFD156" s="20"/>
      <c r="AFE156" s="20"/>
      <c r="AFF156" s="20"/>
      <c r="AFG156" s="20"/>
      <c r="AFH156" s="20"/>
      <c r="AFI156" s="20"/>
      <c r="AFJ156" s="20"/>
      <c r="AFK156" s="20"/>
      <c r="AFL156" s="20"/>
      <c r="AFM156" s="20"/>
      <c r="AFN156" s="20"/>
      <c r="AFO156" s="20"/>
      <c r="AFP156" s="20"/>
      <c r="AFQ156" s="20"/>
      <c r="AFR156" s="20"/>
      <c r="AFS156" s="20"/>
      <c r="AFT156" s="20"/>
      <c r="AFU156" s="20"/>
      <c r="AFV156" s="20"/>
      <c r="AFW156" s="20"/>
      <c r="AFX156" s="20"/>
      <c r="AFY156" s="20"/>
      <c r="AFZ156" s="20"/>
      <c r="AGA156" s="20"/>
      <c r="AGB156" s="20"/>
      <c r="AGC156" s="20"/>
      <c r="AGD156" s="20"/>
      <c r="AGE156" s="20"/>
      <c r="AGF156" s="20"/>
      <c r="AGG156" s="20"/>
      <c r="AGH156" s="20"/>
      <c r="AGI156" s="20"/>
      <c r="AGJ156" s="20"/>
      <c r="AGK156" s="20"/>
      <c r="AGL156" s="20"/>
      <c r="AGM156" s="20"/>
      <c r="AGN156" s="20"/>
      <c r="AGO156" s="20"/>
      <c r="AGP156" s="20"/>
      <c r="AGQ156" s="20"/>
      <c r="AGR156" s="20"/>
      <c r="AGS156" s="20"/>
      <c r="AGT156" s="20"/>
      <c r="AGU156" s="20"/>
      <c r="AGV156" s="20"/>
      <c r="AGW156" s="20"/>
      <c r="AGX156" s="20"/>
      <c r="AGY156" s="20"/>
      <c r="AGZ156" s="20"/>
      <c r="AHA156" s="20"/>
      <c r="AHB156" s="20"/>
      <c r="AHC156" s="20"/>
      <c r="AHD156" s="20"/>
      <c r="AHE156" s="20"/>
      <c r="AHF156" s="20"/>
      <c r="AHG156" s="20"/>
      <c r="AHH156" s="20"/>
      <c r="AHI156" s="20"/>
      <c r="AHJ156" s="20"/>
      <c r="AHK156" s="20"/>
      <c r="AHL156" s="20"/>
      <c r="AHM156" s="20"/>
      <c r="AHN156" s="20"/>
      <c r="AHO156" s="20"/>
      <c r="AHP156" s="20"/>
      <c r="AHQ156" s="20"/>
      <c r="AHR156" s="20"/>
      <c r="AHS156" s="20"/>
      <c r="AHT156" s="20"/>
      <c r="AHU156" s="20"/>
      <c r="AHV156" s="20"/>
      <c r="AHW156" s="20"/>
      <c r="AHX156" s="20"/>
      <c r="AHY156" s="20"/>
      <c r="AHZ156" s="20"/>
      <c r="AIA156" s="20"/>
      <c r="AIB156" s="20"/>
      <c r="AIC156" s="20"/>
      <c r="AID156" s="20"/>
      <c r="AIE156" s="20"/>
      <c r="AIF156" s="20"/>
      <c r="AIG156" s="20"/>
      <c r="AIH156" s="20"/>
      <c r="AII156" s="20"/>
      <c r="AIJ156" s="20"/>
      <c r="AIK156" s="20"/>
      <c r="AIL156" s="20"/>
      <c r="AIM156" s="20"/>
      <c r="AIN156" s="20"/>
      <c r="AIO156" s="20"/>
      <c r="AIP156" s="20"/>
      <c r="AIQ156" s="20"/>
      <c r="AIR156" s="20"/>
      <c r="AIS156" s="20"/>
      <c r="AIT156" s="20"/>
      <c r="AIU156" s="20"/>
      <c r="AIV156" s="20"/>
      <c r="AIW156" s="20"/>
      <c r="AIX156" s="20"/>
      <c r="AIY156" s="20"/>
      <c r="AIZ156" s="20"/>
      <c r="AJA156" s="20"/>
      <c r="AJB156" s="20"/>
      <c r="AJC156" s="20"/>
      <c r="AJD156" s="20"/>
      <c r="AJE156" s="20"/>
      <c r="AJF156" s="20"/>
      <c r="AJG156" s="20"/>
      <c r="AJH156" s="20"/>
      <c r="AJI156" s="20"/>
      <c r="AJJ156" s="20"/>
      <c r="AJK156" s="20"/>
      <c r="AJL156" s="20"/>
      <c r="AJM156" s="20"/>
      <c r="AJN156" s="20"/>
      <c r="AJO156" s="20"/>
      <c r="AJP156" s="20"/>
      <c r="AJQ156" s="20"/>
      <c r="AJR156" s="20"/>
      <c r="AJS156" s="20"/>
      <c r="AJT156" s="20"/>
      <c r="AJU156" s="20"/>
      <c r="AJV156" s="20"/>
      <c r="AJW156" s="20"/>
      <c r="AJX156" s="20"/>
      <c r="AJY156" s="20"/>
      <c r="AJZ156" s="20"/>
      <c r="AKA156" s="20"/>
      <c r="AKB156" s="20"/>
      <c r="AKC156" s="20"/>
      <c r="AKD156" s="20"/>
      <c r="AKE156" s="20"/>
      <c r="AKF156" s="20"/>
      <c r="AKG156" s="20"/>
      <c r="AKH156" s="20"/>
      <c r="AKI156" s="20"/>
      <c r="AKJ156" s="20"/>
      <c r="AKK156" s="20"/>
      <c r="AKL156" s="20"/>
      <c r="AKM156" s="20"/>
      <c r="AKN156" s="20"/>
      <c r="AKO156" s="20"/>
      <c r="AKP156" s="20"/>
      <c r="AKQ156" s="20"/>
      <c r="AKR156" s="20"/>
      <c r="AKS156" s="20"/>
      <c r="AKT156" s="20"/>
      <c r="AKU156" s="20"/>
      <c r="AKV156" s="20"/>
      <c r="AKW156" s="20"/>
      <c r="AKX156" s="20"/>
      <c r="AKY156" s="20"/>
      <c r="AKZ156" s="20"/>
      <c r="ALA156" s="20"/>
      <c r="ALB156" s="20"/>
      <c r="ALC156" s="20"/>
      <c r="ALD156" s="20"/>
      <c r="ALE156" s="20"/>
      <c r="ALF156" s="20"/>
      <c r="ALG156" s="20"/>
      <c r="ALH156" s="20"/>
      <c r="ALI156" s="20"/>
      <c r="ALJ156" s="20"/>
      <c r="ALK156" s="20"/>
      <c r="ALL156" s="20"/>
      <c r="ALM156" s="20"/>
      <c r="ALN156" s="20"/>
      <c r="ALO156" s="20"/>
      <c r="ALP156" s="20"/>
      <c r="ALQ156" s="20"/>
      <c r="ALR156" s="20"/>
      <c r="ALS156" s="20"/>
      <c r="ALT156" s="20"/>
      <c r="ALU156" s="20"/>
      <c r="ALV156" s="20"/>
      <c r="ALW156" s="20"/>
      <c r="ALX156" s="20"/>
      <c r="ALY156" s="20"/>
      <c r="ALZ156" s="20"/>
      <c r="AMA156" s="20"/>
      <c r="AMB156" s="20"/>
      <c r="AMC156" s="20"/>
      <c r="AMD156" s="20"/>
      <c r="AME156" s="20"/>
      <c r="AMF156" s="20"/>
      <c r="AMG156" s="20"/>
      <c r="AMH156" s="20"/>
      <c r="AMI156" s="20"/>
      <c r="AMJ156" s="20"/>
      <c r="AMK156" s="20"/>
    </row>
    <row r="157" spans="1:1025" s="21" customFormat="1" ht="19.5" customHeight="1">
      <c r="A157" s="376" t="s">
        <v>186</v>
      </c>
      <c r="B157" s="269" t="s">
        <v>189</v>
      </c>
      <c r="C157" s="269"/>
      <c r="D157" s="270" t="s">
        <v>34</v>
      </c>
      <c r="E157" s="270"/>
      <c r="F157" s="98">
        <f>IF(E8=1,0.0165,IF(E8=2,0.0065,IF(E8=3,I159,IF(E8=4,I159,¨RT Indefinido¨))))</f>
        <v>1.6500000000000001E-2</v>
      </c>
      <c r="G157" s="96">
        <f>ROUND(($G$155/(1-$F$156))*F157,2)</f>
        <v>159.94</v>
      </c>
      <c r="H157" s="175" t="s">
        <v>249</v>
      </c>
      <c r="I157" s="114" t="s">
        <v>250</v>
      </c>
      <c r="J157" s="7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/>
      <c r="IW157" s="20"/>
      <c r="IX157" s="20"/>
      <c r="IY157" s="20"/>
      <c r="IZ157" s="20"/>
      <c r="JA157" s="20"/>
      <c r="JB157" s="20"/>
      <c r="JC157" s="20"/>
      <c r="JD157" s="20"/>
      <c r="JE157" s="20"/>
      <c r="JF157" s="20"/>
      <c r="JG157" s="20"/>
      <c r="JH157" s="20"/>
      <c r="JI157" s="20"/>
      <c r="JJ157" s="20"/>
      <c r="JK157" s="20"/>
      <c r="JL157" s="20"/>
      <c r="JM157" s="20"/>
      <c r="JN157" s="20"/>
      <c r="JO157" s="20"/>
      <c r="JP157" s="20"/>
      <c r="JQ157" s="20"/>
      <c r="JR157" s="20"/>
      <c r="JS157" s="20"/>
      <c r="JT157" s="20"/>
      <c r="JU157" s="20"/>
      <c r="JV157" s="20"/>
      <c r="JW157" s="20"/>
      <c r="JX157" s="20"/>
      <c r="JY157" s="20"/>
      <c r="JZ157" s="20"/>
      <c r="KA157" s="20"/>
      <c r="KB157" s="20"/>
      <c r="KC157" s="20"/>
      <c r="KD157" s="20"/>
      <c r="KE157" s="20"/>
      <c r="KF157" s="20"/>
      <c r="KG157" s="20"/>
      <c r="KH157" s="20"/>
      <c r="KI157" s="20"/>
      <c r="KJ157" s="20"/>
      <c r="KK157" s="20"/>
      <c r="KL157" s="20"/>
      <c r="KM157" s="20"/>
      <c r="KN157" s="20"/>
      <c r="KO157" s="20"/>
      <c r="KP157" s="20"/>
      <c r="KQ157" s="20"/>
      <c r="KR157" s="20"/>
      <c r="KS157" s="20"/>
      <c r="KT157" s="20"/>
      <c r="KU157" s="20"/>
      <c r="KV157" s="20"/>
      <c r="KW157" s="20"/>
      <c r="KX157" s="20"/>
      <c r="KY157" s="20"/>
      <c r="KZ157" s="20"/>
      <c r="LA157" s="20"/>
      <c r="LB157" s="20"/>
      <c r="LC157" s="20"/>
      <c r="LD157" s="20"/>
      <c r="LE157" s="20"/>
      <c r="LF157" s="20"/>
      <c r="LG157" s="20"/>
      <c r="LH157" s="20"/>
      <c r="LI157" s="20"/>
      <c r="LJ157" s="20"/>
      <c r="LK157" s="20"/>
      <c r="LL157" s="20"/>
      <c r="LM157" s="20"/>
      <c r="LN157" s="20"/>
      <c r="LO157" s="20"/>
      <c r="LP157" s="20"/>
      <c r="LQ157" s="20"/>
      <c r="LR157" s="20"/>
      <c r="LS157" s="20"/>
      <c r="LT157" s="20"/>
      <c r="LU157" s="20"/>
      <c r="LV157" s="20"/>
      <c r="LW157" s="20"/>
      <c r="LX157" s="20"/>
      <c r="LY157" s="20"/>
      <c r="LZ157" s="20"/>
      <c r="MA157" s="20"/>
      <c r="MB157" s="20"/>
      <c r="MC157" s="20"/>
      <c r="MD157" s="20"/>
      <c r="ME157" s="20"/>
      <c r="MF157" s="20"/>
      <c r="MG157" s="20"/>
      <c r="MH157" s="20"/>
      <c r="MI157" s="20"/>
      <c r="MJ157" s="20"/>
      <c r="MK157" s="20"/>
      <c r="ML157" s="20"/>
      <c r="MM157" s="20"/>
      <c r="MN157" s="20"/>
      <c r="MO157" s="20"/>
      <c r="MP157" s="20"/>
      <c r="MQ157" s="20"/>
      <c r="MR157" s="20"/>
      <c r="MS157" s="20"/>
      <c r="MT157" s="20"/>
      <c r="MU157" s="20"/>
      <c r="MV157" s="20"/>
      <c r="MW157" s="20"/>
      <c r="MX157" s="20"/>
      <c r="MY157" s="20"/>
      <c r="MZ157" s="20"/>
      <c r="NA157" s="20"/>
      <c r="NB157" s="20"/>
      <c r="NC157" s="20"/>
      <c r="ND157" s="20"/>
      <c r="NE157" s="20"/>
      <c r="NF157" s="20"/>
      <c r="NG157" s="20"/>
      <c r="NH157" s="20"/>
      <c r="NI157" s="20"/>
      <c r="NJ157" s="20"/>
      <c r="NK157" s="20"/>
      <c r="NL157" s="20"/>
      <c r="NM157" s="20"/>
      <c r="NN157" s="20"/>
      <c r="NO157" s="20"/>
      <c r="NP157" s="20"/>
      <c r="NQ157" s="20"/>
      <c r="NR157" s="20"/>
      <c r="NS157" s="20"/>
      <c r="NT157" s="20"/>
      <c r="NU157" s="20"/>
      <c r="NV157" s="20"/>
      <c r="NW157" s="20"/>
      <c r="NX157" s="20"/>
      <c r="NY157" s="20"/>
      <c r="NZ157" s="20"/>
      <c r="OA157" s="20"/>
      <c r="OB157" s="20"/>
      <c r="OC157" s="20"/>
      <c r="OD157" s="20"/>
      <c r="OE157" s="20"/>
      <c r="OF157" s="20"/>
      <c r="OG157" s="20"/>
      <c r="OH157" s="20"/>
      <c r="OI157" s="20"/>
      <c r="OJ157" s="20"/>
      <c r="OK157" s="20"/>
      <c r="OL157" s="20"/>
      <c r="OM157" s="20"/>
      <c r="ON157" s="20"/>
      <c r="OO157" s="20"/>
      <c r="OP157" s="20"/>
      <c r="OQ157" s="20"/>
      <c r="OR157" s="20"/>
      <c r="OS157" s="20"/>
      <c r="OT157" s="20"/>
      <c r="OU157" s="20"/>
      <c r="OV157" s="20"/>
      <c r="OW157" s="20"/>
      <c r="OX157" s="20"/>
      <c r="OY157" s="20"/>
      <c r="OZ157" s="20"/>
      <c r="PA157" s="20"/>
      <c r="PB157" s="20"/>
      <c r="PC157" s="20"/>
      <c r="PD157" s="20"/>
      <c r="PE157" s="20"/>
      <c r="PF157" s="20"/>
      <c r="PG157" s="20"/>
      <c r="PH157" s="20"/>
      <c r="PI157" s="20"/>
      <c r="PJ157" s="20"/>
      <c r="PK157" s="20"/>
      <c r="PL157" s="20"/>
      <c r="PM157" s="20"/>
      <c r="PN157" s="20"/>
      <c r="PO157" s="20"/>
      <c r="PP157" s="20"/>
      <c r="PQ157" s="20"/>
      <c r="PR157" s="20"/>
      <c r="PS157" s="20"/>
      <c r="PT157" s="20"/>
      <c r="PU157" s="20"/>
      <c r="PV157" s="20"/>
      <c r="PW157" s="20"/>
      <c r="PX157" s="20"/>
      <c r="PY157" s="20"/>
      <c r="PZ157" s="20"/>
      <c r="QA157" s="20"/>
      <c r="QB157" s="20"/>
      <c r="QC157" s="20"/>
      <c r="QD157" s="20"/>
      <c r="QE157" s="20"/>
      <c r="QF157" s="20"/>
      <c r="QG157" s="20"/>
      <c r="QH157" s="20"/>
      <c r="QI157" s="20"/>
      <c r="QJ157" s="20"/>
      <c r="QK157" s="20"/>
      <c r="QL157" s="20"/>
      <c r="QM157" s="20"/>
      <c r="QN157" s="20"/>
      <c r="QO157" s="20"/>
      <c r="QP157" s="20"/>
      <c r="QQ157" s="20"/>
      <c r="QR157" s="20"/>
      <c r="QS157" s="20"/>
      <c r="QT157" s="20"/>
      <c r="QU157" s="20"/>
      <c r="QV157" s="20"/>
      <c r="QW157" s="20"/>
      <c r="QX157" s="20"/>
      <c r="QY157" s="20"/>
      <c r="QZ157" s="20"/>
      <c r="RA157" s="20"/>
      <c r="RB157" s="20"/>
      <c r="RC157" s="20"/>
      <c r="RD157" s="20"/>
      <c r="RE157" s="20"/>
      <c r="RF157" s="20"/>
      <c r="RG157" s="20"/>
      <c r="RH157" s="20"/>
      <c r="RI157" s="20"/>
      <c r="RJ157" s="20"/>
      <c r="RK157" s="20"/>
      <c r="RL157" s="20"/>
      <c r="RM157" s="20"/>
      <c r="RN157" s="20"/>
      <c r="RO157" s="20"/>
      <c r="RP157" s="20"/>
      <c r="RQ157" s="20"/>
      <c r="RR157" s="20"/>
      <c r="RS157" s="20"/>
      <c r="RT157" s="20"/>
      <c r="RU157" s="20"/>
      <c r="RV157" s="20"/>
      <c r="RW157" s="20"/>
      <c r="RX157" s="20"/>
      <c r="RY157" s="20"/>
      <c r="RZ157" s="20"/>
      <c r="SA157" s="20"/>
      <c r="SB157" s="20"/>
      <c r="SC157" s="20"/>
      <c r="SD157" s="20"/>
      <c r="SE157" s="20"/>
      <c r="SF157" s="20"/>
      <c r="SG157" s="20"/>
      <c r="SH157" s="20"/>
      <c r="SI157" s="20"/>
      <c r="SJ157" s="20"/>
      <c r="SK157" s="20"/>
      <c r="SL157" s="20"/>
      <c r="SM157" s="20"/>
      <c r="SN157" s="20"/>
      <c r="SO157" s="20"/>
      <c r="SP157" s="20"/>
      <c r="SQ157" s="20"/>
      <c r="SR157" s="20"/>
      <c r="SS157" s="20"/>
      <c r="ST157" s="20"/>
      <c r="SU157" s="20"/>
      <c r="SV157" s="20"/>
      <c r="SW157" s="20"/>
      <c r="SX157" s="20"/>
      <c r="SY157" s="20"/>
      <c r="SZ157" s="20"/>
      <c r="TA157" s="20"/>
      <c r="TB157" s="20"/>
      <c r="TC157" s="20"/>
      <c r="TD157" s="20"/>
      <c r="TE157" s="20"/>
      <c r="TF157" s="20"/>
      <c r="TG157" s="20"/>
      <c r="TH157" s="20"/>
      <c r="TI157" s="20"/>
      <c r="TJ157" s="20"/>
      <c r="TK157" s="20"/>
      <c r="TL157" s="20"/>
      <c r="TM157" s="20"/>
      <c r="TN157" s="20"/>
      <c r="TO157" s="20"/>
      <c r="TP157" s="20"/>
      <c r="TQ157" s="20"/>
      <c r="TR157" s="20"/>
      <c r="TS157" s="20"/>
      <c r="TT157" s="20"/>
      <c r="TU157" s="20"/>
      <c r="TV157" s="20"/>
      <c r="TW157" s="20"/>
      <c r="TX157" s="20"/>
      <c r="TY157" s="20"/>
      <c r="TZ157" s="20"/>
      <c r="UA157" s="20"/>
      <c r="UB157" s="20"/>
      <c r="UC157" s="20"/>
      <c r="UD157" s="20"/>
      <c r="UE157" s="20"/>
      <c r="UF157" s="20"/>
      <c r="UG157" s="20"/>
      <c r="UH157" s="20"/>
      <c r="UI157" s="20"/>
      <c r="UJ157" s="20"/>
      <c r="UK157" s="20"/>
      <c r="UL157" s="20"/>
      <c r="UM157" s="20"/>
      <c r="UN157" s="20"/>
      <c r="UO157" s="20"/>
      <c r="UP157" s="20"/>
      <c r="UQ157" s="20"/>
      <c r="UR157" s="20"/>
      <c r="US157" s="20"/>
      <c r="UT157" s="20"/>
      <c r="UU157" s="20"/>
      <c r="UV157" s="20"/>
      <c r="UW157" s="20"/>
      <c r="UX157" s="20"/>
      <c r="UY157" s="20"/>
      <c r="UZ157" s="20"/>
      <c r="VA157" s="20"/>
      <c r="VB157" s="20"/>
      <c r="VC157" s="20"/>
      <c r="VD157" s="20"/>
      <c r="VE157" s="20"/>
      <c r="VF157" s="20"/>
      <c r="VG157" s="20"/>
      <c r="VH157" s="20"/>
      <c r="VI157" s="20"/>
      <c r="VJ157" s="20"/>
      <c r="VK157" s="20"/>
      <c r="VL157" s="20"/>
      <c r="VM157" s="20"/>
      <c r="VN157" s="20"/>
      <c r="VO157" s="20"/>
      <c r="VP157" s="20"/>
      <c r="VQ157" s="20"/>
      <c r="VR157" s="20"/>
      <c r="VS157" s="20"/>
      <c r="VT157" s="20"/>
      <c r="VU157" s="20"/>
      <c r="VV157" s="20"/>
      <c r="VW157" s="20"/>
      <c r="VX157" s="20"/>
      <c r="VY157" s="20"/>
      <c r="VZ157" s="20"/>
      <c r="WA157" s="20"/>
      <c r="WB157" s="20"/>
      <c r="WC157" s="20"/>
      <c r="WD157" s="20"/>
      <c r="WE157" s="20"/>
      <c r="WF157" s="20"/>
      <c r="WG157" s="20"/>
      <c r="WH157" s="20"/>
      <c r="WI157" s="20"/>
      <c r="WJ157" s="20"/>
      <c r="WK157" s="20"/>
      <c r="WL157" s="20"/>
      <c r="WM157" s="20"/>
      <c r="WN157" s="20"/>
      <c r="WO157" s="20"/>
      <c r="WP157" s="20"/>
      <c r="WQ157" s="20"/>
      <c r="WR157" s="20"/>
      <c r="WS157" s="20"/>
      <c r="WT157" s="20"/>
      <c r="WU157" s="20"/>
      <c r="WV157" s="20"/>
      <c r="WW157" s="20"/>
      <c r="WX157" s="20"/>
      <c r="WY157" s="20"/>
      <c r="WZ157" s="20"/>
      <c r="XA157" s="20"/>
      <c r="XB157" s="20"/>
      <c r="XC157" s="20"/>
      <c r="XD157" s="20"/>
      <c r="XE157" s="20"/>
      <c r="XF157" s="20"/>
      <c r="XG157" s="20"/>
      <c r="XH157" s="20"/>
      <c r="XI157" s="20"/>
      <c r="XJ157" s="20"/>
      <c r="XK157" s="20"/>
      <c r="XL157" s="20"/>
      <c r="XM157" s="20"/>
      <c r="XN157" s="20"/>
      <c r="XO157" s="20"/>
      <c r="XP157" s="20"/>
      <c r="XQ157" s="20"/>
      <c r="XR157" s="20"/>
      <c r="XS157" s="20"/>
      <c r="XT157" s="20"/>
      <c r="XU157" s="20"/>
      <c r="XV157" s="20"/>
      <c r="XW157" s="20"/>
      <c r="XX157" s="20"/>
      <c r="XY157" s="20"/>
      <c r="XZ157" s="20"/>
      <c r="YA157" s="20"/>
      <c r="YB157" s="20"/>
      <c r="YC157" s="20"/>
      <c r="YD157" s="20"/>
      <c r="YE157" s="20"/>
      <c r="YF157" s="20"/>
      <c r="YG157" s="20"/>
      <c r="YH157" s="20"/>
      <c r="YI157" s="20"/>
      <c r="YJ157" s="20"/>
      <c r="YK157" s="20"/>
      <c r="YL157" s="20"/>
      <c r="YM157" s="20"/>
      <c r="YN157" s="20"/>
      <c r="YO157" s="20"/>
      <c r="YP157" s="20"/>
      <c r="YQ157" s="20"/>
      <c r="YR157" s="20"/>
      <c r="YS157" s="20"/>
      <c r="YT157" s="20"/>
      <c r="YU157" s="20"/>
      <c r="YV157" s="20"/>
      <c r="YW157" s="20"/>
      <c r="YX157" s="20"/>
      <c r="YY157" s="20"/>
      <c r="YZ157" s="20"/>
      <c r="ZA157" s="20"/>
      <c r="ZB157" s="20"/>
      <c r="ZC157" s="20"/>
      <c r="ZD157" s="20"/>
      <c r="ZE157" s="20"/>
      <c r="ZF157" s="20"/>
      <c r="ZG157" s="20"/>
      <c r="ZH157" s="20"/>
      <c r="ZI157" s="20"/>
      <c r="ZJ157" s="20"/>
      <c r="ZK157" s="20"/>
      <c r="ZL157" s="20"/>
      <c r="ZM157" s="20"/>
      <c r="ZN157" s="20"/>
      <c r="ZO157" s="20"/>
      <c r="ZP157" s="20"/>
      <c r="ZQ157" s="20"/>
      <c r="ZR157" s="20"/>
      <c r="ZS157" s="20"/>
      <c r="ZT157" s="20"/>
      <c r="ZU157" s="20"/>
      <c r="ZV157" s="20"/>
      <c r="ZW157" s="20"/>
      <c r="ZX157" s="20"/>
      <c r="ZY157" s="20"/>
      <c r="ZZ157" s="20"/>
      <c r="AAA157" s="20"/>
      <c r="AAB157" s="20"/>
      <c r="AAC157" s="20"/>
      <c r="AAD157" s="20"/>
      <c r="AAE157" s="20"/>
      <c r="AAF157" s="20"/>
      <c r="AAG157" s="20"/>
      <c r="AAH157" s="20"/>
      <c r="AAI157" s="20"/>
      <c r="AAJ157" s="20"/>
      <c r="AAK157" s="20"/>
      <c r="AAL157" s="20"/>
      <c r="AAM157" s="20"/>
      <c r="AAN157" s="20"/>
      <c r="AAO157" s="20"/>
      <c r="AAP157" s="20"/>
      <c r="AAQ157" s="20"/>
      <c r="AAR157" s="20"/>
      <c r="AAS157" s="20"/>
      <c r="AAT157" s="20"/>
      <c r="AAU157" s="20"/>
      <c r="AAV157" s="20"/>
      <c r="AAW157" s="20"/>
      <c r="AAX157" s="20"/>
      <c r="AAY157" s="20"/>
      <c r="AAZ157" s="20"/>
      <c r="ABA157" s="20"/>
      <c r="ABB157" s="20"/>
      <c r="ABC157" s="20"/>
      <c r="ABD157" s="20"/>
      <c r="ABE157" s="20"/>
      <c r="ABF157" s="20"/>
      <c r="ABG157" s="20"/>
      <c r="ABH157" s="20"/>
      <c r="ABI157" s="20"/>
      <c r="ABJ157" s="20"/>
      <c r="ABK157" s="20"/>
      <c r="ABL157" s="20"/>
      <c r="ABM157" s="20"/>
      <c r="ABN157" s="20"/>
      <c r="ABO157" s="20"/>
      <c r="ABP157" s="20"/>
      <c r="ABQ157" s="20"/>
      <c r="ABR157" s="20"/>
      <c r="ABS157" s="20"/>
      <c r="ABT157" s="20"/>
      <c r="ABU157" s="20"/>
      <c r="ABV157" s="20"/>
      <c r="ABW157" s="20"/>
      <c r="ABX157" s="20"/>
      <c r="ABY157" s="20"/>
      <c r="ABZ157" s="20"/>
      <c r="ACA157" s="20"/>
      <c r="ACB157" s="20"/>
      <c r="ACC157" s="20"/>
      <c r="ACD157" s="20"/>
      <c r="ACE157" s="20"/>
      <c r="ACF157" s="20"/>
      <c r="ACG157" s="20"/>
      <c r="ACH157" s="20"/>
      <c r="ACI157" s="20"/>
      <c r="ACJ157" s="20"/>
      <c r="ACK157" s="20"/>
      <c r="ACL157" s="20"/>
      <c r="ACM157" s="20"/>
      <c r="ACN157" s="20"/>
      <c r="ACO157" s="20"/>
      <c r="ACP157" s="20"/>
      <c r="ACQ157" s="20"/>
      <c r="ACR157" s="20"/>
      <c r="ACS157" s="20"/>
      <c r="ACT157" s="20"/>
      <c r="ACU157" s="20"/>
      <c r="ACV157" s="20"/>
      <c r="ACW157" s="20"/>
      <c r="ACX157" s="20"/>
      <c r="ACY157" s="20"/>
      <c r="ACZ157" s="20"/>
      <c r="ADA157" s="20"/>
      <c r="ADB157" s="20"/>
      <c r="ADC157" s="20"/>
      <c r="ADD157" s="20"/>
      <c r="ADE157" s="20"/>
      <c r="ADF157" s="20"/>
      <c r="ADG157" s="20"/>
      <c r="ADH157" s="20"/>
      <c r="ADI157" s="20"/>
      <c r="ADJ157" s="20"/>
      <c r="ADK157" s="20"/>
      <c r="ADL157" s="20"/>
      <c r="ADM157" s="20"/>
      <c r="ADN157" s="20"/>
      <c r="ADO157" s="20"/>
      <c r="ADP157" s="20"/>
      <c r="ADQ157" s="20"/>
      <c r="ADR157" s="20"/>
      <c r="ADS157" s="20"/>
      <c r="ADT157" s="20"/>
      <c r="ADU157" s="20"/>
      <c r="ADV157" s="20"/>
      <c r="ADW157" s="20"/>
      <c r="ADX157" s="20"/>
      <c r="ADY157" s="20"/>
      <c r="ADZ157" s="20"/>
      <c r="AEA157" s="20"/>
      <c r="AEB157" s="20"/>
      <c r="AEC157" s="20"/>
      <c r="AED157" s="20"/>
      <c r="AEE157" s="20"/>
      <c r="AEF157" s="20"/>
      <c r="AEG157" s="20"/>
      <c r="AEH157" s="20"/>
      <c r="AEI157" s="20"/>
      <c r="AEJ157" s="20"/>
      <c r="AEK157" s="20"/>
      <c r="AEL157" s="20"/>
      <c r="AEM157" s="20"/>
      <c r="AEN157" s="20"/>
      <c r="AEO157" s="20"/>
      <c r="AEP157" s="20"/>
      <c r="AEQ157" s="20"/>
      <c r="AER157" s="20"/>
      <c r="AES157" s="20"/>
      <c r="AET157" s="20"/>
      <c r="AEU157" s="20"/>
      <c r="AEV157" s="20"/>
      <c r="AEW157" s="20"/>
      <c r="AEX157" s="20"/>
      <c r="AEY157" s="20"/>
      <c r="AEZ157" s="20"/>
      <c r="AFA157" s="20"/>
      <c r="AFB157" s="20"/>
      <c r="AFC157" s="20"/>
      <c r="AFD157" s="20"/>
      <c r="AFE157" s="20"/>
      <c r="AFF157" s="20"/>
      <c r="AFG157" s="20"/>
      <c r="AFH157" s="20"/>
      <c r="AFI157" s="20"/>
      <c r="AFJ157" s="20"/>
      <c r="AFK157" s="20"/>
      <c r="AFL157" s="20"/>
      <c r="AFM157" s="20"/>
      <c r="AFN157" s="20"/>
      <c r="AFO157" s="20"/>
      <c r="AFP157" s="20"/>
      <c r="AFQ157" s="20"/>
      <c r="AFR157" s="20"/>
      <c r="AFS157" s="20"/>
      <c r="AFT157" s="20"/>
      <c r="AFU157" s="20"/>
      <c r="AFV157" s="20"/>
      <c r="AFW157" s="20"/>
      <c r="AFX157" s="20"/>
      <c r="AFY157" s="20"/>
      <c r="AFZ157" s="20"/>
      <c r="AGA157" s="20"/>
      <c r="AGB157" s="20"/>
      <c r="AGC157" s="20"/>
      <c r="AGD157" s="20"/>
      <c r="AGE157" s="20"/>
      <c r="AGF157" s="20"/>
      <c r="AGG157" s="20"/>
      <c r="AGH157" s="20"/>
      <c r="AGI157" s="20"/>
      <c r="AGJ157" s="20"/>
      <c r="AGK157" s="20"/>
      <c r="AGL157" s="20"/>
      <c r="AGM157" s="20"/>
      <c r="AGN157" s="20"/>
      <c r="AGO157" s="20"/>
      <c r="AGP157" s="20"/>
      <c r="AGQ157" s="20"/>
      <c r="AGR157" s="20"/>
      <c r="AGS157" s="20"/>
      <c r="AGT157" s="20"/>
      <c r="AGU157" s="20"/>
      <c r="AGV157" s="20"/>
      <c r="AGW157" s="20"/>
      <c r="AGX157" s="20"/>
      <c r="AGY157" s="20"/>
      <c r="AGZ157" s="20"/>
      <c r="AHA157" s="20"/>
      <c r="AHB157" s="20"/>
      <c r="AHC157" s="20"/>
      <c r="AHD157" s="20"/>
      <c r="AHE157" s="20"/>
      <c r="AHF157" s="20"/>
      <c r="AHG157" s="20"/>
      <c r="AHH157" s="20"/>
      <c r="AHI157" s="20"/>
      <c r="AHJ157" s="20"/>
      <c r="AHK157" s="20"/>
      <c r="AHL157" s="20"/>
      <c r="AHM157" s="20"/>
      <c r="AHN157" s="20"/>
      <c r="AHO157" s="20"/>
      <c r="AHP157" s="20"/>
      <c r="AHQ157" s="20"/>
      <c r="AHR157" s="20"/>
      <c r="AHS157" s="20"/>
      <c r="AHT157" s="20"/>
      <c r="AHU157" s="20"/>
      <c r="AHV157" s="20"/>
      <c r="AHW157" s="20"/>
      <c r="AHX157" s="20"/>
      <c r="AHY157" s="20"/>
      <c r="AHZ157" s="20"/>
      <c r="AIA157" s="20"/>
      <c r="AIB157" s="20"/>
      <c r="AIC157" s="20"/>
      <c r="AID157" s="20"/>
      <c r="AIE157" s="20"/>
      <c r="AIF157" s="20"/>
      <c r="AIG157" s="20"/>
      <c r="AIH157" s="20"/>
      <c r="AII157" s="20"/>
      <c r="AIJ157" s="20"/>
      <c r="AIK157" s="20"/>
      <c r="AIL157" s="20"/>
      <c r="AIM157" s="20"/>
      <c r="AIN157" s="20"/>
      <c r="AIO157" s="20"/>
      <c r="AIP157" s="20"/>
      <c r="AIQ157" s="20"/>
      <c r="AIR157" s="20"/>
      <c r="AIS157" s="20"/>
      <c r="AIT157" s="20"/>
      <c r="AIU157" s="20"/>
      <c r="AIV157" s="20"/>
      <c r="AIW157" s="20"/>
      <c r="AIX157" s="20"/>
      <c r="AIY157" s="20"/>
      <c r="AIZ157" s="20"/>
      <c r="AJA157" s="20"/>
      <c r="AJB157" s="20"/>
      <c r="AJC157" s="20"/>
      <c r="AJD157" s="20"/>
      <c r="AJE157" s="20"/>
      <c r="AJF157" s="20"/>
      <c r="AJG157" s="20"/>
      <c r="AJH157" s="20"/>
      <c r="AJI157" s="20"/>
      <c r="AJJ157" s="20"/>
      <c r="AJK157" s="20"/>
      <c r="AJL157" s="20"/>
      <c r="AJM157" s="20"/>
      <c r="AJN157" s="20"/>
      <c r="AJO157" s="20"/>
      <c r="AJP157" s="20"/>
      <c r="AJQ157" s="20"/>
      <c r="AJR157" s="20"/>
      <c r="AJS157" s="20"/>
      <c r="AJT157" s="20"/>
      <c r="AJU157" s="20"/>
      <c r="AJV157" s="20"/>
      <c r="AJW157" s="20"/>
      <c r="AJX157" s="20"/>
      <c r="AJY157" s="20"/>
      <c r="AJZ157" s="20"/>
      <c r="AKA157" s="20"/>
      <c r="AKB157" s="20"/>
      <c r="AKC157" s="20"/>
      <c r="AKD157" s="20"/>
      <c r="AKE157" s="20"/>
      <c r="AKF157" s="20"/>
      <c r="AKG157" s="20"/>
      <c r="AKH157" s="20"/>
      <c r="AKI157" s="20"/>
      <c r="AKJ157" s="20"/>
      <c r="AKK157" s="20"/>
      <c r="AKL157" s="20"/>
      <c r="AKM157" s="20"/>
      <c r="AKN157" s="20"/>
      <c r="AKO157" s="20"/>
      <c r="AKP157" s="20"/>
      <c r="AKQ157" s="20"/>
      <c r="AKR157" s="20"/>
      <c r="AKS157" s="20"/>
      <c r="AKT157" s="20"/>
      <c r="AKU157" s="20"/>
      <c r="AKV157" s="20"/>
      <c r="AKW157" s="20"/>
      <c r="AKX157" s="20"/>
      <c r="AKY157" s="20"/>
      <c r="AKZ157" s="20"/>
      <c r="ALA157" s="20"/>
      <c r="ALB157" s="20"/>
      <c r="ALC157" s="20"/>
      <c r="ALD157" s="20"/>
      <c r="ALE157" s="20"/>
      <c r="ALF157" s="20"/>
      <c r="ALG157" s="20"/>
      <c r="ALH157" s="20"/>
      <c r="ALI157" s="20"/>
      <c r="ALJ157" s="20"/>
      <c r="ALK157" s="20"/>
      <c r="ALL157" s="20"/>
      <c r="ALM157" s="20"/>
      <c r="ALN157" s="20"/>
      <c r="ALO157" s="20"/>
      <c r="ALP157" s="20"/>
      <c r="ALQ157" s="20"/>
      <c r="ALR157" s="20"/>
      <c r="ALS157" s="20"/>
      <c r="ALT157" s="20"/>
      <c r="ALU157" s="20"/>
      <c r="ALV157" s="20"/>
      <c r="ALW157" s="20"/>
      <c r="ALX157" s="20"/>
      <c r="ALY157" s="20"/>
      <c r="ALZ157" s="20"/>
      <c r="AMA157" s="20"/>
      <c r="AMB157" s="20"/>
      <c r="AMC157" s="20"/>
      <c r="AMD157" s="20"/>
      <c r="AME157" s="20"/>
      <c r="AMF157" s="20"/>
      <c r="AMG157" s="20"/>
      <c r="AMH157" s="20"/>
      <c r="AMI157" s="20"/>
      <c r="AMJ157" s="20"/>
      <c r="AMK157" s="20"/>
    </row>
    <row r="158" spans="1:1025" s="21" customFormat="1" ht="19.5" customHeight="1">
      <c r="A158" s="377"/>
      <c r="B158" s="269"/>
      <c r="C158" s="269"/>
      <c r="D158" s="271" t="s">
        <v>184</v>
      </c>
      <c r="E158" s="271"/>
      <c r="F158" s="98">
        <f>IF(E8=1,0.076,IF(E8=2,0.03,IF(E8=3,I158,IF(E8=4,I158,¨RT Indefinido¨))))</f>
        <v>7.5999999999999998E-2</v>
      </c>
      <c r="G158" s="96">
        <f>ROUND(($G$155/(1-$F$156))*F158,2)</f>
        <v>736.71</v>
      </c>
      <c r="H158" s="176" t="s">
        <v>184</v>
      </c>
      <c r="I158" s="115">
        <v>0</v>
      </c>
      <c r="J158" s="7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0"/>
      <c r="IU158" s="20"/>
      <c r="IV158" s="20"/>
      <c r="IW158" s="20"/>
      <c r="IX158" s="20"/>
      <c r="IY158" s="20"/>
      <c r="IZ158" s="20"/>
      <c r="JA158" s="20"/>
      <c r="JB158" s="20"/>
      <c r="JC158" s="20"/>
      <c r="JD158" s="20"/>
      <c r="JE158" s="20"/>
      <c r="JF158" s="20"/>
      <c r="JG158" s="20"/>
      <c r="JH158" s="20"/>
      <c r="JI158" s="20"/>
      <c r="JJ158" s="20"/>
      <c r="JK158" s="20"/>
      <c r="JL158" s="20"/>
      <c r="JM158" s="20"/>
      <c r="JN158" s="20"/>
      <c r="JO158" s="20"/>
      <c r="JP158" s="20"/>
      <c r="JQ158" s="20"/>
      <c r="JR158" s="20"/>
      <c r="JS158" s="20"/>
      <c r="JT158" s="20"/>
      <c r="JU158" s="20"/>
      <c r="JV158" s="20"/>
      <c r="JW158" s="20"/>
      <c r="JX158" s="20"/>
      <c r="JY158" s="20"/>
      <c r="JZ158" s="20"/>
      <c r="KA158" s="20"/>
      <c r="KB158" s="20"/>
      <c r="KC158" s="20"/>
      <c r="KD158" s="20"/>
      <c r="KE158" s="20"/>
      <c r="KF158" s="20"/>
      <c r="KG158" s="20"/>
      <c r="KH158" s="20"/>
      <c r="KI158" s="20"/>
      <c r="KJ158" s="20"/>
      <c r="KK158" s="20"/>
      <c r="KL158" s="20"/>
      <c r="KM158" s="20"/>
      <c r="KN158" s="20"/>
      <c r="KO158" s="20"/>
      <c r="KP158" s="20"/>
      <c r="KQ158" s="20"/>
      <c r="KR158" s="20"/>
      <c r="KS158" s="20"/>
      <c r="KT158" s="20"/>
      <c r="KU158" s="20"/>
      <c r="KV158" s="20"/>
      <c r="KW158" s="20"/>
      <c r="KX158" s="20"/>
      <c r="KY158" s="20"/>
      <c r="KZ158" s="20"/>
      <c r="LA158" s="20"/>
      <c r="LB158" s="20"/>
      <c r="LC158" s="20"/>
      <c r="LD158" s="20"/>
      <c r="LE158" s="20"/>
      <c r="LF158" s="20"/>
      <c r="LG158" s="20"/>
      <c r="LH158" s="20"/>
      <c r="LI158" s="20"/>
      <c r="LJ158" s="20"/>
      <c r="LK158" s="20"/>
      <c r="LL158" s="20"/>
      <c r="LM158" s="20"/>
      <c r="LN158" s="20"/>
      <c r="LO158" s="20"/>
      <c r="LP158" s="20"/>
      <c r="LQ158" s="20"/>
      <c r="LR158" s="20"/>
      <c r="LS158" s="20"/>
      <c r="LT158" s="20"/>
      <c r="LU158" s="20"/>
      <c r="LV158" s="20"/>
      <c r="LW158" s="20"/>
      <c r="LX158" s="20"/>
      <c r="LY158" s="20"/>
      <c r="LZ158" s="20"/>
      <c r="MA158" s="20"/>
      <c r="MB158" s="20"/>
      <c r="MC158" s="20"/>
      <c r="MD158" s="20"/>
      <c r="ME158" s="20"/>
      <c r="MF158" s="20"/>
      <c r="MG158" s="20"/>
      <c r="MH158" s="20"/>
      <c r="MI158" s="20"/>
      <c r="MJ158" s="20"/>
      <c r="MK158" s="20"/>
      <c r="ML158" s="20"/>
      <c r="MM158" s="20"/>
      <c r="MN158" s="20"/>
      <c r="MO158" s="20"/>
      <c r="MP158" s="20"/>
      <c r="MQ158" s="20"/>
      <c r="MR158" s="20"/>
      <c r="MS158" s="20"/>
      <c r="MT158" s="20"/>
      <c r="MU158" s="20"/>
      <c r="MV158" s="20"/>
      <c r="MW158" s="20"/>
      <c r="MX158" s="20"/>
      <c r="MY158" s="20"/>
      <c r="MZ158" s="20"/>
      <c r="NA158" s="20"/>
      <c r="NB158" s="20"/>
      <c r="NC158" s="20"/>
      <c r="ND158" s="20"/>
      <c r="NE158" s="20"/>
      <c r="NF158" s="20"/>
      <c r="NG158" s="20"/>
      <c r="NH158" s="20"/>
      <c r="NI158" s="20"/>
      <c r="NJ158" s="20"/>
      <c r="NK158" s="20"/>
      <c r="NL158" s="20"/>
      <c r="NM158" s="20"/>
      <c r="NN158" s="20"/>
      <c r="NO158" s="20"/>
      <c r="NP158" s="20"/>
      <c r="NQ158" s="20"/>
      <c r="NR158" s="20"/>
      <c r="NS158" s="20"/>
      <c r="NT158" s="20"/>
      <c r="NU158" s="20"/>
      <c r="NV158" s="20"/>
      <c r="NW158" s="20"/>
      <c r="NX158" s="20"/>
      <c r="NY158" s="20"/>
      <c r="NZ158" s="20"/>
      <c r="OA158" s="20"/>
      <c r="OB158" s="20"/>
      <c r="OC158" s="20"/>
      <c r="OD158" s="20"/>
      <c r="OE158" s="20"/>
      <c r="OF158" s="20"/>
      <c r="OG158" s="20"/>
      <c r="OH158" s="20"/>
      <c r="OI158" s="20"/>
      <c r="OJ158" s="20"/>
      <c r="OK158" s="20"/>
      <c r="OL158" s="20"/>
      <c r="OM158" s="20"/>
      <c r="ON158" s="20"/>
      <c r="OO158" s="20"/>
      <c r="OP158" s="20"/>
      <c r="OQ158" s="20"/>
      <c r="OR158" s="20"/>
      <c r="OS158" s="20"/>
      <c r="OT158" s="20"/>
      <c r="OU158" s="20"/>
      <c r="OV158" s="20"/>
      <c r="OW158" s="20"/>
      <c r="OX158" s="20"/>
      <c r="OY158" s="20"/>
      <c r="OZ158" s="20"/>
      <c r="PA158" s="20"/>
      <c r="PB158" s="20"/>
      <c r="PC158" s="20"/>
      <c r="PD158" s="20"/>
      <c r="PE158" s="20"/>
      <c r="PF158" s="20"/>
      <c r="PG158" s="20"/>
      <c r="PH158" s="20"/>
      <c r="PI158" s="20"/>
      <c r="PJ158" s="20"/>
      <c r="PK158" s="20"/>
      <c r="PL158" s="20"/>
      <c r="PM158" s="20"/>
      <c r="PN158" s="20"/>
      <c r="PO158" s="20"/>
      <c r="PP158" s="20"/>
      <c r="PQ158" s="20"/>
      <c r="PR158" s="20"/>
      <c r="PS158" s="20"/>
      <c r="PT158" s="20"/>
      <c r="PU158" s="20"/>
      <c r="PV158" s="20"/>
      <c r="PW158" s="20"/>
      <c r="PX158" s="20"/>
      <c r="PY158" s="20"/>
      <c r="PZ158" s="20"/>
      <c r="QA158" s="20"/>
      <c r="QB158" s="20"/>
      <c r="QC158" s="20"/>
      <c r="QD158" s="20"/>
      <c r="QE158" s="20"/>
      <c r="QF158" s="20"/>
      <c r="QG158" s="20"/>
      <c r="QH158" s="20"/>
      <c r="QI158" s="20"/>
      <c r="QJ158" s="20"/>
      <c r="QK158" s="20"/>
      <c r="QL158" s="20"/>
      <c r="QM158" s="20"/>
      <c r="QN158" s="20"/>
      <c r="QO158" s="20"/>
      <c r="QP158" s="20"/>
      <c r="QQ158" s="20"/>
      <c r="QR158" s="20"/>
      <c r="QS158" s="20"/>
      <c r="QT158" s="20"/>
      <c r="QU158" s="20"/>
      <c r="QV158" s="20"/>
      <c r="QW158" s="20"/>
      <c r="QX158" s="20"/>
      <c r="QY158" s="20"/>
      <c r="QZ158" s="20"/>
      <c r="RA158" s="20"/>
      <c r="RB158" s="20"/>
      <c r="RC158" s="20"/>
      <c r="RD158" s="20"/>
      <c r="RE158" s="20"/>
      <c r="RF158" s="20"/>
      <c r="RG158" s="20"/>
      <c r="RH158" s="20"/>
      <c r="RI158" s="20"/>
      <c r="RJ158" s="20"/>
      <c r="RK158" s="20"/>
      <c r="RL158" s="20"/>
      <c r="RM158" s="20"/>
      <c r="RN158" s="20"/>
      <c r="RO158" s="20"/>
      <c r="RP158" s="20"/>
      <c r="RQ158" s="20"/>
      <c r="RR158" s="20"/>
      <c r="RS158" s="20"/>
      <c r="RT158" s="20"/>
      <c r="RU158" s="20"/>
      <c r="RV158" s="20"/>
      <c r="RW158" s="20"/>
      <c r="RX158" s="20"/>
      <c r="RY158" s="20"/>
      <c r="RZ158" s="20"/>
      <c r="SA158" s="20"/>
      <c r="SB158" s="20"/>
      <c r="SC158" s="20"/>
      <c r="SD158" s="20"/>
      <c r="SE158" s="20"/>
      <c r="SF158" s="20"/>
      <c r="SG158" s="20"/>
      <c r="SH158" s="20"/>
      <c r="SI158" s="20"/>
      <c r="SJ158" s="20"/>
      <c r="SK158" s="20"/>
      <c r="SL158" s="20"/>
      <c r="SM158" s="20"/>
      <c r="SN158" s="20"/>
      <c r="SO158" s="20"/>
      <c r="SP158" s="20"/>
      <c r="SQ158" s="20"/>
      <c r="SR158" s="20"/>
      <c r="SS158" s="20"/>
      <c r="ST158" s="20"/>
      <c r="SU158" s="20"/>
      <c r="SV158" s="20"/>
      <c r="SW158" s="20"/>
      <c r="SX158" s="20"/>
      <c r="SY158" s="20"/>
      <c r="SZ158" s="20"/>
      <c r="TA158" s="20"/>
      <c r="TB158" s="20"/>
      <c r="TC158" s="20"/>
      <c r="TD158" s="20"/>
      <c r="TE158" s="20"/>
      <c r="TF158" s="20"/>
      <c r="TG158" s="20"/>
      <c r="TH158" s="20"/>
      <c r="TI158" s="20"/>
      <c r="TJ158" s="20"/>
      <c r="TK158" s="20"/>
      <c r="TL158" s="20"/>
      <c r="TM158" s="20"/>
      <c r="TN158" s="20"/>
      <c r="TO158" s="20"/>
      <c r="TP158" s="20"/>
      <c r="TQ158" s="20"/>
      <c r="TR158" s="20"/>
      <c r="TS158" s="20"/>
      <c r="TT158" s="20"/>
      <c r="TU158" s="20"/>
      <c r="TV158" s="20"/>
      <c r="TW158" s="20"/>
      <c r="TX158" s="20"/>
      <c r="TY158" s="20"/>
      <c r="TZ158" s="20"/>
      <c r="UA158" s="20"/>
      <c r="UB158" s="20"/>
      <c r="UC158" s="20"/>
      <c r="UD158" s="20"/>
      <c r="UE158" s="20"/>
      <c r="UF158" s="20"/>
      <c r="UG158" s="20"/>
      <c r="UH158" s="20"/>
      <c r="UI158" s="20"/>
      <c r="UJ158" s="20"/>
      <c r="UK158" s="20"/>
      <c r="UL158" s="20"/>
      <c r="UM158" s="20"/>
      <c r="UN158" s="20"/>
      <c r="UO158" s="20"/>
      <c r="UP158" s="20"/>
      <c r="UQ158" s="20"/>
      <c r="UR158" s="20"/>
      <c r="US158" s="20"/>
      <c r="UT158" s="20"/>
      <c r="UU158" s="20"/>
      <c r="UV158" s="20"/>
      <c r="UW158" s="20"/>
      <c r="UX158" s="20"/>
      <c r="UY158" s="20"/>
      <c r="UZ158" s="20"/>
      <c r="VA158" s="20"/>
      <c r="VB158" s="20"/>
      <c r="VC158" s="20"/>
      <c r="VD158" s="20"/>
      <c r="VE158" s="20"/>
      <c r="VF158" s="20"/>
      <c r="VG158" s="20"/>
      <c r="VH158" s="20"/>
      <c r="VI158" s="20"/>
      <c r="VJ158" s="20"/>
      <c r="VK158" s="20"/>
      <c r="VL158" s="20"/>
      <c r="VM158" s="20"/>
      <c r="VN158" s="20"/>
      <c r="VO158" s="20"/>
      <c r="VP158" s="20"/>
      <c r="VQ158" s="20"/>
      <c r="VR158" s="20"/>
      <c r="VS158" s="20"/>
      <c r="VT158" s="20"/>
      <c r="VU158" s="20"/>
      <c r="VV158" s="20"/>
      <c r="VW158" s="20"/>
      <c r="VX158" s="20"/>
      <c r="VY158" s="20"/>
      <c r="VZ158" s="20"/>
      <c r="WA158" s="20"/>
      <c r="WB158" s="20"/>
      <c r="WC158" s="20"/>
      <c r="WD158" s="20"/>
      <c r="WE158" s="20"/>
      <c r="WF158" s="20"/>
      <c r="WG158" s="20"/>
      <c r="WH158" s="20"/>
      <c r="WI158" s="20"/>
      <c r="WJ158" s="20"/>
      <c r="WK158" s="20"/>
      <c r="WL158" s="20"/>
      <c r="WM158" s="20"/>
      <c r="WN158" s="20"/>
      <c r="WO158" s="20"/>
      <c r="WP158" s="20"/>
      <c r="WQ158" s="20"/>
      <c r="WR158" s="20"/>
      <c r="WS158" s="20"/>
      <c r="WT158" s="20"/>
      <c r="WU158" s="20"/>
      <c r="WV158" s="20"/>
      <c r="WW158" s="20"/>
      <c r="WX158" s="20"/>
      <c r="WY158" s="20"/>
      <c r="WZ158" s="20"/>
      <c r="XA158" s="20"/>
      <c r="XB158" s="20"/>
      <c r="XC158" s="20"/>
      <c r="XD158" s="20"/>
      <c r="XE158" s="20"/>
      <c r="XF158" s="20"/>
      <c r="XG158" s="20"/>
      <c r="XH158" s="20"/>
      <c r="XI158" s="20"/>
      <c r="XJ158" s="20"/>
      <c r="XK158" s="20"/>
      <c r="XL158" s="20"/>
      <c r="XM158" s="20"/>
      <c r="XN158" s="20"/>
      <c r="XO158" s="20"/>
      <c r="XP158" s="20"/>
      <c r="XQ158" s="20"/>
      <c r="XR158" s="20"/>
      <c r="XS158" s="20"/>
      <c r="XT158" s="20"/>
      <c r="XU158" s="20"/>
      <c r="XV158" s="20"/>
      <c r="XW158" s="20"/>
      <c r="XX158" s="20"/>
      <c r="XY158" s="20"/>
      <c r="XZ158" s="20"/>
      <c r="YA158" s="20"/>
      <c r="YB158" s="20"/>
      <c r="YC158" s="20"/>
      <c r="YD158" s="20"/>
      <c r="YE158" s="20"/>
      <c r="YF158" s="20"/>
      <c r="YG158" s="20"/>
      <c r="YH158" s="20"/>
      <c r="YI158" s="20"/>
      <c r="YJ158" s="20"/>
      <c r="YK158" s="20"/>
      <c r="YL158" s="20"/>
      <c r="YM158" s="20"/>
      <c r="YN158" s="20"/>
      <c r="YO158" s="20"/>
      <c r="YP158" s="20"/>
      <c r="YQ158" s="20"/>
      <c r="YR158" s="20"/>
      <c r="YS158" s="20"/>
      <c r="YT158" s="20"/>
      <c r="YU158" s="20"/>
      <c r="YV158" s="20"/>
      <c r="YW158" s="20"/>
      <c r="YX158" s="20"/>
      <c r="YY158" s="20"/>
      <c r="YZ158" s="20"/>
      <c r="ZA158" s="20"/>
      <c r="ZB158" s="20"/>
      <c r="ZC158" s="20"/>
      <c r="ZD158" s="20"/>
      <c r="ZE158" s="20"/>
      <c r="ZF158" s="20"/>
      <c r="ZG158" s="20"/>
      <c r="ZH158" s="20"/>
      <c r="ZI158" s="20"/>
      <c r="ZJ158" s="20"/>
      <c r="ZK158" s="20"/>
      <c r="ZL158" s="20"/>
      <c r="ZM158" s="20"/>
      <c r="ZN158" s="20"/>
      <c r="ZO158" s="20"/>
      <c r="ZP158" s="20"/>
      <c r="ZQ158" s="20"/>
      <c r="ZR158" s="20"/>
      <c r="ZS158" s="20"/>
      <c r="ZT158" s="20"/>
      <c r="ZU158" s="20"/>
      <c r="ZV158" s="20"/>
      <c r="ZW158" s="20"/>
      <c r="ZX158" s="20"/>
      <c r="ZY158" s="20"/>
      <c r="ZZ158" s="20"/>
      <c r="AAA158" s="20"/>
      <c r="AAB158" s="20"/>
      <c r="AAC158" s="20"/>
      <c r="AAD158" s="20"/>
      <c r="AAE158" s="20"/>
      <c r="AAF158" s="20"/>
      <c r="AAG158" s="20"/>
      <c r="AAH158" s="20"/>
      <c r="AAI158" s="20"/>
      <c r="AAJ158" s="20"/>
      <c r="AAK158" s="20"/>
      <c r="AAL158" s="20"/>
      <c r="AAM158" s="20"/>
      <c r="AAN158" s="20"/>
      <c r="AAO158" s="20"/>
      <c r="AAP158" s="20"/>
      <c r="AAQ158" s="20"/>
      <c r="AAR158" s="20"/>
      <c r="AAS158" s="20"/>
      <c r="AAT158" s="20"/>
      <c r="AAU158" s="20"/>
      <c r="AAV158" s="20"/>
      <c r="AAW158" s="20"/>
      <c r="AAX158" s="20"/>
      <c r="AAY158" s="20"/>
      <c r="AAZ158" s="20"/>
      <c r="ABA158" s="20"/>
      <c r="ABB158" s="20"/>
      <c r="ABC158" s="20"/>
      <c r="ABD158" s="20"/>
      <c r="ABE158" s="20"/>
      <c r="ABF158" s="20"/>
      <c r="ABG158" s="20"/>
      <c r="ABH158" s="20"/>
      <c r="ABI158" s="20"/>
      <c r="ABJ158" s="20"/>
      <c r="ABK158" s="20"/>
      <c r="ABL158" s="20"/>
      <c r="ABM158" s="20"/>
      <c r="ABN158" s="20"/>
      <c r="ABO158" s="20"/>
      <c r="ABP158" s="20"/>
      <c r="ABQ158" s="20"/>
      <c r="ABR158" s="20"/>
      <c r="ABS158" s="20"/>
      <c r="ABT158" s="20"/>
      <c r="ABU158" s="20"/>
      <c r="ABV158" s="20"/>
      <c r="ABW158" s="20"/>
      <c r="ABX158" s="20"/>
      <c r="ABY158" s="20"/>
      <c r="ABZ158" s="20"/>
      <c r="ACA158" s="20"/>
      <c r="ACB158" s="20"/>
      <c r="ACC158" s="20"/>
      <c r="ACD158" s="20"/>
      <c r="ACE158" s="20"/>
      <c r="ACF158" s="20"/>
      <c r="ACG158" s="20"/>
      <c r="ACH158" s="20"/>
      <c r="ACI158" s="20"/>
      <c r="ACJ158" s="20"/>
      <c r="ACK158" s="20"/>
      <c r="ACL158" s="20"/>
      <c r="ACM158" s="20"/>
      <c r="ACN158" s="20"/>
      <c r="ACO158" s="20"/>
      <c r="ACP158" s="20"/>
      <c r="ACQ158" s="20"/>
      <c r="ACR158" s="20"/>
      <c r="ACS158" s="20"/>
      <c r="ACT158" s="20"/>
      <c r="ACU158" s="20"/>
      <c r="ACV158" s="20"/>
      <c r="ACW158" s="20"/>
      <c r="ACX158" s="20"/>
      <c r="ACY158" s="20"/>
      <c r="ACZ158" s="20"/>
      <c r="ADA158" s="20"/>
      <c r="ADB158" s="20"/>
      <c r="ADC158" s="20"/>
      <c r="ADD158" s="20"/>
      <c r="ADE158" s="20"/>
      <c r="ADF158" s="20"/>
      <c r="ADG158" s="20"/>
      <c r="ADH158" s="20"/>
      <c r="ADI158" s="20"/>
      <c r="ADJ158" s="20"/>
      <c r="ADK158" s="20"/>
      <c r="ADL158" s="20"/>
      <c r="ADM158" s="20"/>
      <c r="ADN158" s="20"/>
      <c r="ADO158" s="20"/>
      <c r="ADP158" s="20"/>
      <c r="ADQ158" s="20"/>
      <c r="ADR158" s="20"/>
      <c r="ADS158" s="20"/>
      <c r="ADT158" s="20"/>
      <c r="ADU158" s="20"/>
      <c r="ADV158" s="20"/>
      <c r="ADW158" s="20"/>
      <c r="ADX158" s="20"/>
      <c r="ADY158" s="20"/>
      <c r="ADZ158" s="20"/>
      <c r="AEA158" s="20"/>
      <c r="AEB158" s="20"/>
      <c r="AEC158" s="20"/>
      <c r="AED158" s="20"/>
      <c r="AEE158" s="20"/>
      <c r="AEF158" s="20"/>
      <c r="AEG158" s="20"/>
      <c r="AEH158" s="20"/>
      <c r="AEI158" s="20"/>
      <c r="AEJ158" s="20"/>
      <c r="AEK158" s="20"/>
      <c r="AEL158" s="20"/>
      <c r="AEM158" s="20"/>
      <c r="AEN158" s="20"/>
      <c r="AEO158" s="20"/>
      <c r="AEP158" s="20"/>
      <c r="AEQ158" s="20"/>
      <c r="AER158" s="20"/>
      <c r="AES158" s="20"/>
      <c r="AET158" s="20"/>
      <c r="AEU158" s="20"/>
      <c r="AEV158" s="20"/>
      <c r="AEW158" s="20"/>
      <c r="AEX158" s="20"/>
      <c r="AEY158" s="20"/>
      <c r="AEZ158" s="20"/>
      <c r="AFA158" s="20"/>
      <c r="AFB158" s="20"/>
      <c r="AFC158" s="20"/>
      <c r="AFD158" s="20"/>
      <c r="AFE158" s="20"/>
      <c r="AFF158" s="20"/>
      <c r="AFG158" s="20"/>
      <c r="AFH158" s="20"/>
      <c r="AFI158" s="20"/>
      <c r="AFJ158" s="20"/>
      <c r="AFK158" s="20"/>
      <c r="AFL158" s="20"/>
      <c r="AFM158" s="20"/>
      <c r="AFN158" s="20"/>
      <c r="AFO158" s="20"/>
      <c r="AFP158" s="20"/>
      <c r="AFQ158" s="20"/>
      <c r="AFR158" s="20"/>
      <c r="AFS158" s="20"/>
      <c r="AFT158" s="20"/>
      <c r="AFU158" s="20"/>
      <c r="AFV158" s="20"/>
      <c r="AFW158" s="20"/>
      <c r="AFX158" s="20"/>
      <c r="AFY158" s="20"/>
      <c r="AFZ158" s="20"/>
      <c r="AGA158" s="20"/>
      <c r="AGB158" s="20"/>
      <c r="AGC158" s="20"/>
      <c r="AGD158" s="20"/>
      <c r="AGE158" s="20"/>
      <c r="AGF158" s="20"/>
      <c r="AGG158" s="20"/>
      <c r="AGH158" s="20"/>
      <c r="AGI158" s="20"/>
      <c r="AGJ158" s="20"/>
      <c r="AGK158" s="20"/>
      <c r="AGL158" s="20"/>
      <c r="AGM158" s="20"/>
      <c r="AGN158" s="20"/>
      <c r="AGO158" s="20"/>
      <c r="AGP158" s="20"/>
      <c r="AGQ158" s="20"/>
      <c r="AGR158" s="20"/>
      <c r="AGS158" s="20"/>
      <c r="AGT158" s="20"/>
      <c r="AGU158" s="20"/>
      <c r="AGV158" s="20"/>
      <c r="AGW158" s="20"/>
      <c r="AGX158" s="20"/>
      <c r="AGY158" s="20"/>
      <c r="AGZ158" s="20"/>
      <c r="AHA158" s="20"/>
      <c r="AHB158" s="20"/>
      <c r="AHC158" s="20"/>
      <c r="AHD158" s="20"/>
      <c r="AHE158" s="20"/>
      <c r="AHF158" s="20"/>
      <c r="AHG158" s="20"/>
      <c r="AHH158" s="20"/>
      <c r="AHI158" s="20"/>
      <c r="AHJ158" s="20"/>
      <c r="AHK158" s="20"/>
      <c r="AHL158" s="20"/>
      <c r="AHM158" s="20"/>
      <c r="AHN158" s="20"/>
      <c r="AHO158" s="20"/>
      <c r="AHP158" s="20"/>
      <c r="AHQ158" s="20"/>
      <c r="AHR158" s="20"/>
      <c r="AHS158" s="20"/>
      <c r="AHT158" s="20"/>
      <c r="AHU158" s="20"/>
      <c r="AHV158" s="20"/>
      <c r="AHW158" s="20"/>
      <c r="AHX158" s="20"/>
      <c r="AHY158" s="20"/>
      <c r="AHZ158" s="20"/>
      <c r="AIA158" s="20"/>
      <c r="AIB158" s="20"/>
      <c r="AIC158" s="20"/>
      <c r="AID158" s="20"/>
      <c r="AIE158" s="20"/>
      <c r="AIF158" s="20"/>
      <c r="AIG158" s="20"/>
      <c r="AIH158" s="20"/>
      <c r="AII158" s="20"/>
      <c r="AIJ158" s="20"/>
      <c r="AIK158" s="20"/>
      <c r="AIL158" s="20"/>
      <c r="AIM158" s="20"/>
      <c r="AIN158" s="20"/>
      <c r="AIO158" s="20"/>
      <c r="AIP158" s="20"/>
      <c r="AIQ158" s="20"/>
      <c r="AIR158" s="20"/>
      <c r="AIS158" s="20"/>
      <c r="AIT158" s="20"/>
      <c r="AIU158" s="20"/>
      <c r="AIV158" s="20"/>
      <c r="AIW158" s="20"/>
      <c r="AIX158" s="20"/>
      <c r="AIY158" s="20"/>
      <c r="AIZ158" s="20"/>
      <c r="AJA158" s="20"/>
      <c r="AJB158" s="20"/>
      <c r="AJC158" s="20"/>
      <c r="AJD158" s="20"/>
      <c r="AJE158" s="20"/>
      <c r="AJF158" s="20"/>
      <c r="AJG158" s="20"/>
      <c r="AJH158" s="20"/>
      <c r="AJI158" s="20"/>
      <c r="AJJ158" s="20"/>
      <c r="AJK158" s="20"/>
      <c r="AJL158" s="20"/>
      <c r="AJM158" s="20"/>
      <c r="AJN158" s="20"/>
      <c r="AJO158" s="20"/>
      <c r="AJP158" s="20"/>
      <c r="AJQ158" s="20"/>
      <c r="AJR158" s="20"/>
      <c r="AJS158" s="20"/>
      <c r="AJT158" s="20"/>
      <c r="AJU158" s="20"/>
      <c r="AJV158" s="20"/>
      <c r="AJW158" s="20"/>
      <c r="AJX158" s="20"/>
      <c r="AJY158" s="20"/>
      <c r="AJZ158" s="20"/>
      <c r="AKA158" s="20"/>
      <c r="AKB158" s="20"/>
      <c r="AKC158" s="20"/>
      <c r="AKD158" s="20"/>
      <c r="AKE158" s="20"/>
      <c r="AKF158" s="20"/>
      <c r="AKG158" s="20"/>
      <c r="AKH158" s="20"/>
      <c r="AKI158" s="20"/>
      <c r="AKJ158" s="20"/>
      <c r="AKK158" s="20"/>
      <c r="AKL158" s="20"/>
      <c r="AKM158" s="20"/>
      <c r="AKN158" s="20"/>
      <c r="AKO158" s="20"/>
      <c r="AKP158" s="20"/>
      <c r="AKQ158" s="20"/>
      <c r="AKR158" s="20"/>
      <c r="AKS158" s="20"/>
      <c r="AKT158" s="20"/>
      <c r="AKU158" s="20"/>
      <c r="AKV158" s="20"/>
      <c r="AKW158" s="20"/>
      <c r="AKX158" s="20"/>
      <c r="AKY158" s="20"/>
      <c r="AKZ158" s="20"/>
      <c r="ALA158" s="20"/>
      <c r="ALB158" s="20"/>
      <c r="ALC158" s="20"/>
      <c r="ALD158" s="20"/>
      <c r="ALE158" s="20"/>
      <c r="ALF158" s="20"/>
      <c r="ALG158" s="20"/>
      <c r="ALH158" s="20"/>
      <c r="ALI158" s="20"/>
      <c r="ALJ158" s="20"/>
      <c r="ALK158" s="20"/>
      <c r="ALL158" s="20"/>
      <c r="ALM158" s="20"/>
      <c r="ALN158" s="20"/>
      <c r="ALO158" s="20"/>
      <c r="ALP158" s="20"/>
      <c r="ALQ158" s="20"/>
      <c r="ALR158" s="20"/>
      <c r="ALS158" s="20"/>
      <c r="ALT158" s="20"/>
      <c r="ALU158" s="20"/>
      <c r="ALV158" s="20"/>
      <c r="ALW158" s="20"/>
      <c r="ALX158" s="20"/>
      <c r="ALY158" s="20"/>
      <c r="ALZ158" s="20"/>
      <c r="AMA158" s="20"/>
      <c r="AMB158" s="20"/>
      <c r="AMC158" s="20"/>
      <c r="AMD158" s="20"/>
      <c r="AME158" s="20"/>
      <c r="AMF158" s="20"/>
      <c r="AMG158" s="20"/>
      <c r="AMH158" s="20"/>
      <c r="AMI158" s="20"/>
      <c r="AMJ158" s="20"/>
      <c r="AMK158" s="20"/>
    </row>
    <row r="159" spans="1:1025" s="21" customFormat="1" ht="19.5" customHeight="1">
      <c r="A159" s="90" t="s">
        <v>187</v>
      </c>
      <c r="B159" s="269" t="s">
        <v>190</v>
      </c>
      <c r="C159" s="269"/>
      <c r="D159" s="272" t="s">
        <v>192</v>
      </c>
      <c r="E159" s="270"/>
      <c r="F159" s="98">
        <v>0</v>
      </c>
      <c r="G159" s="96">
        <v>0</v>
      </c>
      <c r="H159" s="176" t="s">
        <v>34</v>
      </c>
      <c r="I159" s="115">
        <v>0</v>
      </c>
      <c r="J159" s="7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/>
      <c r="IW159" s="20"/>
      <c r="IX159" s="20"/>
      <c r="IY159" s="20"/>
      <c r="IZ159" s="20"/>
      <c r="JA159" s="20"/>
      <c r="JB159" s="20"/>
      <c r="JC159" s="20"/>
      <c r="JD159" s="20"/>
      <c r="JE159" s="20"/>
      <c r="JF159" s="20"/>
      <c r="JG159" s="20"/>
      <c r="JH159" s="20"/>
      <c r="JI159" s="20"/>
      <c r="JJ159" s="20"/>
      <c r="JK159" s="20"/>
      <c r="JL159" s="20"/>
      <c r="JM159" s="20"/>
      <c r="JN159" s="20"/>
      <c r="JO159" s="20"/>
      <c r="JP159" s="20"/>
      <c r="JQ159" s="20"/>
      <c r="JR159" s="20"/>
      <c r="JS159" s="20"/>
      <c r="JT159" s="20"/>
      <c r="JU159" s="20"/>
      <c r="JV159" s="20"/>
      <c r="JW159" s="20"/>
      <c r="JX159" s="20"/>
      <c r="JY159" s="20"/>
      <c r="JZ159" s="20"/>
      <c r="KA159" s="20"/>
      <c r="KB159" s="20"/>
      <c r="KC159" s="20"/>
      <c r="KD159" s="20"/>
      <c r="KE159" s="20"/>
      <c r="KF159" s="20"/>
      <c r="KG159" s="20"/>
      <c r="KH159" s="20"/>
      <c r="KI159" s="20"/>
      <c r="KJ159" s="20"/>
      <c r="KK159" s="20"/>
      <c r="KL159" s="20"/>
      <c r="KM159" s="20"/>
      <c r="KN159" s="20"/>
      <c r="KO159" s="20"/>
      <c r="KP159" s="20"/>
      <c r="KQ159" s="20"/>
      <c r="KR159" s="20"/>
      <c r="KS159" s="20"/>
      <c r="KT159" s="20"/>
      <c r="KU159" s="20"/>
      <c r="KV159" s="20"/>
      <c r="KW159" s="20"/>
      <c r="KX159" s="20"/>
      <c r="KY159" s="20"/>
      <c r="KZ159" s="20"/>
      <c r="LA159" s="20"/>
      <c r="LB159" s="20"/>
      <c r="LC159" s="20"/>
      <c r="LD159" s="20"/>
      <c r="LE159" s="20"/>
      <c r="LF159" s="20"/>
      <c r="LG159" s="20"/>
      <c r="LH159" s="20"/>
      <c r="LI159" s="20"/>
      <c r="LJ159" s="20"/>
      <c r="LK159" s="20"/>
      <c r="LL159" s="20"/>
      <c r="LM159" s="20"/>
      <c r="LN159" s="20"/>
      <c r="LO159" s="20"/>
      <c r="LP159" s="20"/>
      <c r="LQ159" s="20"/>
      <c r="LR159" s="20"/>
      <c r="LS159" s="20"/>
      <c r="LT159" s="20"/>
      <c r="LU159" s="20"/>
      <c r="LV159" s="20"/>
      <c r="LW159" s="20"/>
      <c r="LX159" s="20"/>
      <c r="LY159" s="20"/>
      <c r="LZ159" s="20"/>
      <c r="MA159" s="20"/>
      <c r="MB159" s="20"/>
      <c r="MC159" s="20"/>
      <c r="MD159" s="20"/>
      <c r="ME159" s="20"/>
      <c r="MF159" s="20"/>
      <c r="MG159" s="20"/>
      <c r="MH159" s="20"/>
      <c r="MI159" s="20"/>
      <c r="MJ159" s="20"/>
      <c r="MK159" s="20"/>
      <c r="ML159" s="20"/>
      <c r="MM159" s="20"/>
      <c r="MN159" s="20"/>
      <c r="MO159" s="20"/>
      <c r="MP159" s="20"/>
      <c r="MQ159" s="20"/>
      <c r="MR159" s="20"/>
      <c r="MS159" s="20"/>
      <c r="MT159" s="20"/>
      <c r="MU159" s="20"/>
      <c r="MV159" s="20"/>
      <c r="MW159" s="20"/>
      <c r="MX159" s="20"/>
      <c r="MY159" s="20"/>
      <c r="MZ159" s="20"/>
      <c r="NA159" s="20"/>
      <c r="NB159" s="20"/>
      <c r="NC159" s="20"/>
      <c r="ND159" s="20"/>
      <c r="NE159" s="20"/>
      <c r="NF159" s="20"/>
      <c r="NG159" s="20"/>
      <c r="NH159" s="20"/>
      <c r="NI159" s="20"/>
      <c r="NJ159" s="20"/>
      <c r="NK159" s="20"/>
      <c r="NL159" s="20"/>
      <c r="NM159" s="20"/>
      <c r="NN159" s="20"/>
      <c r="NO159" s="20"/>
      <c r="NP159" s="20"/>
      <c r="NQ159" s="20"/>
      <c r="NR159" s="20"/>
      <c r="NS159" s="20"/>
      <c r="NT159" s="20"/>
      <c r="NU159" s="20"/>
      <c r="NV159" s="20"/>
      <c r="NW159" s="20"/>
      <c r="NX159" s="20"/>
      <c r="NY159" s="20"/>
      <c r="NZ159" s="20"/>
      <c r="OA159" s="20"/>
      <c r="OB159" s="20"/>
      <c r="OC159" s="20"/>
      <c r="OD159" s="20"/>
      <c r="OE159" s="20"/>
      <c r="OF159" s="20"/>
      <c r="OG159" s="20"/>
      <c r="OH159" s="20"/>
      <c r="OI159" s="20"/>
      <c r="OJ159" s="20"/>
      <c r="OK159" s="20"/>
      <c r="OL159" s="20"/>
      <c r="OM159" s="20"/>
      <c r="ON159" s="20"/>
      <c r="OO159" s="20"/>
      <c r="OP159" s="20"/>
      <c r="OQ159" s="20"/>
      <c r="OR159" s="20"/>
      <c r="OS159" s="20"/>
      <c r="OT159" s="20"/>
      <c r="OU159" s="20"/>
      <c r="OV159" s="20"/>
      <c r="OW159" s="20"/>
      <c r="OX159" s="20"/>
      <c r="OY159" s="20"/>
      <c r="OZ159" s="20"/>
      <c r="PA159" s="20"/>
      <c r="PB159" s="20"/>
      <c r="PC159" s="20"/>
      <c r="PD159" s="20"/>
      <c r="PE159" s="20"/>
      <c r="PF159" s="20"/>
      <c r="PG159" s="20"/>
      <c r="PH159" s="20"/>
      <c r="PI159" s="20"/>
      <c r="PJ159" s="20"/>
      <c r="PK159" s="20"/>
      <c r="PL159" s="20"/>
      <c r="PM159" s="20"/>
      <c r="PN159" s="20"/>
      <c r="PO159" s="20"/>
      <c r="PP159" s="20"/>
      <c r="PQ159" s="20"/>
      <c r="PR159" s="20"/>
      <c r="PS159" s="20"/>
      <c r="PT159" s="20"/>
      <c r="PU159" s="20"/>
      <c r="PV159" s="20"/>
      <c r="PW159" s="20"/>
      <c r="PX159" s="20"/>
      <c r="PY159" s="20"/>
      <c r="PZ159" s="20"/>
      <c r="QA159" s="20"/>
      <c r="QB159" s="20"/>
      <c r="QC159" s="20"/>
      <c r="QD159" s="20"/>
      <c r="QE159" s="20"/>
      <c r="QF159" s="20"/>
      <c r="QG159" s="20"/>
      <c r="QH159" s="20"/>
      <c r="QI159" s="20"/>
      <c r="QJ159" s="20"/>
      <c r="QK159" s="20"/>
      <c r="QL159" s="20"/>
      <c r="QM159" s="20"/>
      <c r="QN159" s="20"/>
      <c r="QO159" s="20"/>
      <c r="QP159" s="20"/>
      <c r="QQ159" s="20"/>
      <c r="QR159" s="20"/>
      <c r="QS159" s="20"/>
      <c r="QT159" s="20"/>
      <c r="QU159" s="20"/>
      <c r="QV159" s="20"/>
      <c r="QW159" s="20"/>
      <c r="QX159" s="20"/>
      <c r="QY159" s="20"/>
      <c r="QZ159" s="20"/>
      <c r="RA159" s="20"/>
      <c r="RB159" s="20"/>
      <c r="RC159" s="20"/>
      <c r="RD159" s="20"/>
      <c r="RE159" s="20"/>
      <c r="RF159" s="20"/>
      <c r="RG159" s="20"/>
      <c r="RH159" s="20"/>
      <c r="RI159" s="20"/>
      <c r="RJ159" s="20"/>
      <c r="RK159" s="20"/>
      <c r="RL159" s="20"/>
      <c r="RM159" s="20"/>
      <c r="RN159" s="20"/>
      <c r="RO159" s="20"/>
      <c r="RP159" s="20"/>
      <c r="RQ159" s="20"/>
      <c r="RR159" s="20"/>
      <c r="RS159" s="20"/>
      <c r="RT159" s="20"/>
      <c r="RU159" s="20"/>
      <c r="RV159" s="20"/>
      <c r="RW159" s="20"/>
      <c r="RX159" s="20"/>
      <c r="RY159" s="20"/>
      <c r="RZ159" s="20"/>
      <c r="SA159" s="20"/>
      <c r="SB159" s="20"/>
      <c r="SC159" s="20"/>
      <c r="SD159" s="20"/>
      <c r="SE159" s="20"/>
      <c r="SF159" s="20"/>
      <c r="SG159" s="20"/>
      <c r="SH159" s="20"/>
      <c r="SI159" s="20"/>
      <c r="SJ159" s="20"/>
      <c r="SK159" s="20"/>
      <c r="SL159" s="20"/>
      <c r="SM159" s="20"/>
      <c r="SN159" s="20"/>
      <c r="SO159" s="20"/>
      <c r="SP159" s="20"/>
      <c r="SQ159" s="20"/>
      <c r="SR159" s="20"/>
      <c r="SS159" s="20"/>
      <c r="ST159" s="20"/>
      <c r="SU159" s="20"/>
      <c r="SV159" s="20"/>
      <c r="SW159" s="20"/>
      <c r="SX159" s="20"/>
      <c r="SY159" s="20"/>
      <c r="SZ159" s="20"/>
      <c r="TA159" s="20"/>
      <c r="TB159" s="20"/>
      <c r="TC159" s="20"/>
      <c r="TD159" s="20"/>
      <c r="TE159" s="20"/>
      <c r="TF159" s="20"/>
      <c r="TG159" s="20"/>
      <c r="TH159" s="20"/>
      <c r="TI159" s="20"/>
      <c r="TJ159" s="20"/>
      <c r="TK159" s="20"/>
      <c r="TL159" s="20"/>
      <c r="TM159" s="20"/>
      <c r="TN159" s="20"/>
      <c r="TO159" s="20"/>
      <c r="TP159" s="20"/>
      <c r="TQ159" s="20"/>
      <c r="TR159" s="20"/>
      <c r="TS159" s="20"/>
      <c r="TT159" s="20"/>
      <c r="TU159" s="20"/>
      <c r="TV159" s="20"/>
      <c r="TW159" s="20"/>
      <c r="TX159" s="20"/>
      <c r="TY159" s="20"/>
      <c r="TZ159" s="20"/>
      <c r="UA159" s="20"/>
      <c r="UB159" s="20"/>
      <c r="UC159" s="20"/>
      <c r="UD159" s="20"/>
      <c r="UE159" s="20"/>
      <c r="UF159" s="20"/>
      <c r="UG159" s="20"/>
      <c r="UH159" s="20"/>
      <c r="UI159" s="20"/>
      <c r="UJ159" s="20"/>
      <c r="UK159" s="20"/>
      <c r="UL159" s="20"/>
      <c r="UM159" s="20"/>
      <c r="UN159" s="20"/>
      <c r="UO159" s="20"/>
      <c r="UP159" s="20"/>
      <c r="UQ159" s="20"/>
      <c r="UR159" s="20"/>
      <c r="US159" s="20"/>
      <c r="UT159" s="20"/>
      <c r="UU159" s="20"/>
      <c r="UV159" s="20"/>
      <c r="UW159" s="20"/>
      <c r="UX159" s="20"/>
      <c r="UY159" s="20"/>
      <c r="UZ159" s="20"/>
      <c r="VA159" s="20"/>
      <c r="VB159" s="20"/>
      <c r="VC159" s="20"/>
      <c r="VD159" s="20"/>
      <c r="VE159" s="20"/>
      <c r="VF159" s="20"/>
      <c r="VG159" s="20"/>
      <c r="VH159" s="20"/>
      <c r="VI159" s="20"/>
      <c r="VJ159" s="20"/>
      <c r="VK159" s="20"/>
      <c r="VL159" s="20"/>
      <c r="VM159" s="20"/>
      <c r="VN159" s="20"/>
      <c r="VO159" s="20"/>
      <c r="VP159" s="20"/>
      <c r="VQ159" s="20"/>
      <c r="VR159" s="20"/>
      <c r="VS159" s="20"/>
      <c r="VT159" s="20"/>
      <c r="VU159" s="20"/>
      <c r="VV159" s="20"/>
      <c r="VW159" s="20"/>
      <c r="VX159" s="20"/>
      <c r="VY159" s="20"/>
      <c r="VZ159" s="20"/>
      <c r="WA159" s="20"/>
      <c r="WB159" s="20"/>
      <c r="WC159" s="20"/>
      <c r="WD159" s="20"/>
      <c r="WE159" s="20"/>
      <c r="WF159" s="20"/>
      <c r="WG159" s="20"/>
      <c r="WH159" s="20"/>
      <c r="WI159" s="20"/>
      <c r="WJ159" s="20"/>
      <c r="WK159" s="20"/>
      <c r="WL159" s="20"/>
      <c r="WM159" s="20"/>
      <c r="WN159" s="20"/>
      <c r="WO159" s="20"/>
      <c r="WP159" s="20"/>
      <c r="WQ159" s="20"/>
      <c r="WR159" s="20"/>
      <c r="WS159" s="20"/>
      <c r="WT159" s="20"/>
      <c r="WU159" s="20"/>
      <c r="WV159" s="20"/>
      <c r="WW159" s="20"/>
      <c r="WX159" s="20"/>
      <c r="WY159" s="20"/>
      <c r="WZ159" s="20"/>
      <c r="XA159" s="20"/>
      <c r="XB159" s="20"/>
      <c r="XC159" s="20"/>
      <c r="XD159" s="20"/>
      <c r="XE159" s="20"/>
      <c r="XF159" s="20"/>
      <c r="XG159" s="20"/>
      <c r="XH159" s="20"/>
      <c r="XI159" s="20"/>
      <c r="XJ159" s="20"/>
      <c r="XK159" s="20"/>
      <c r="XL159" s="20"/>
      <c r="XM159" s="20"/>
      <c r="XN159" s="20"/>
      <c r="XO159" s="20"/>
      <c r="XP159" s="20"/>
      <c r="XQ159" s="20"/>
      <c r="XR159" s="20"/>
      <c r="XS159" s="20"/>
      <c r="XT159" s="20"/>
      <c r="XU159" s="20"/>
      <c r="XV159" s="20"/>
      <c r="XW159" s="20"/>
      <c r="XX159" s="20"/>
      <c r="XY159" s="20"/>
      <c r="XZ159" s="20"/>
      <c r="YA159" s="20"/>
      <c r="YB159" s="20"/>
      <c r="YC159" s="20"/>
      <c r="YD159" s="20"/>
      <c r="YE159" s="20"/>
      <c r="YF159" s="20"/>
      <c r="YG159" s="20"/>
      <c r="YH159" s="20"/>
      <c r="YI159" s="20"/>
      <c r="YJ159" s="20"/>
      <c r="YK159" s="20"/>
      <c r="YL159" s="20"/>
      <c r="YM159" s="20"/>
      <c r="YN159" s="20"/>
      <c r="YO159" s="20"/>
      <c r="YP159" s="20"/>
      <c r="YQ159" s="20"/>
      <c r="YR159" s="20"/>
      <c r="YS159" s="20"/>
      <c r="YT159" s="20"/>
      <c r="YU159" s="20"/>
      <c r="YV159" s="20"/>
      <c r="YW159" s="20"/>
      <c r="YX159" s="20"/>
      <c r="YY159" s="20"/>
      <c r="YZ159" s="20"/>
      <c r="ZA159" s="20"/>
      <c r="ZB159" s="20"/>
      <c r="ZC159" s="20"/>
      <c r="ZD159" s="20"/>
      <c r="ZE159" s="20"/>
      <c r="ZF159" s="20"/>
      <c r="ZG159" s="20"/>
      <c r="ZH159" s="20"/>
      <c r="ZI159" s="20"/>
      <c r="ZJ159" s="20"/>
      <c r="ZK159" s="20"/>
      <c r="ZL159" s="20"/>
      <c r="ZM159" s="20"/>
      <c r="ZN159" s="20"/>
      <c r="ZO159" s="20"/>
      <c r="ZP159" s="20"/>
      <c r="ZQ159" s="20"/>
      <c r="ZR159" s="20"/>
      <c r="ZS159" s="20"/>
      <c r="ZT159" s="20"/>
      <c r="ZU159" s="20"/>
      <c r="ZV159" s="20"/>
      <c r="ZW159" s="20"/>
      <c r="ZX159" s="20"/>
      <c r="ZY159" s="20"/>
      <c r="ZZ159" s="20"/>
      <c r="AAA159" s="20"/>
      <c r="AAB159" s="20"/>
      <c r="AAC159" s="20"/>
      <c r="AAD159" s="20"/>
      <c r="AAE159" s="20"/>
      <c r="AAF159" s="20"/>
      <c r="AAG159" s="20"/>
      <c r="AAH159" s="20"/>
      <c r="AAI159" s="20"/>
      <c r="AAJ159" s="20"/>
      <c r="AAK159" s="20"/>
      <c r="AAL159" s="20"/>
      <c r="AAM159" s="20"/>
      <c r="AAN159" s="20"/>
      <c r="AAO159" s="20"/>
      <c r="AAP159" s="20"/>
      <c r="AAQ159" s="20"/>
      <c r="AAR159" s="20"/>
      <c r="AAS159" s="20"/>
      <c r="AAT159" s="20"/>
      <c r="AAU159" s="20"/>
      <c r="AAV159" s="20"/>
      <c r="AAW159" s="20"/>
      <c r="AAX159" s="20"/>
      <c r="AAY159" s="20"/>
      <c r="AAZ159" s="20"/>
      <c r="ABA159" s="20"/>
      <c r="ABB159" s="20"/>
      <c r="ABC159" s="20"/>
      <c r="ABD159" s="20"/>
      <c r="ABE159" s="20"/>
      <c r="ABF159" s="20"/>
      <c r="ABG159" s="20"/>
      <c r="ABH159" s="20"/>
      <c r="ABI159" s="20"/>
      <c r="ABJ159" s="20"/>
      <c r="ABK159" s="20"/>
      <c r="ABL159" s="20"/>
      <c r="ABM159" s="20"/>
      <c r="ABN159" s="20"/>
      <c r="ABO159" s="20"/>
      <c r="ABP159" s="20"/>
      <c r="ABQ159" s="20"/>
      <c r="ABR159" s="20"/>
      <c r="ABS159" s="20"/>
      <c r="ABT159" s="20"/>
      <c r="ABU159" s="20"/>
      <c r="ABV159" s="20"/>
      <c r="ABW159" s="20"/>
      <c r="ABX159" s="20"/>
      <c r="ABY159" s="20"/>
      <c r="ABZ159" s="20"/>
      <c r="ACA159" s="20"/>
      <c r="ACB159" s="20"/>
      <c r="ACC159" s="20"/>
      <c r="ACD159" s="20"/>
      <c r="ACE159" s="20"/>
      <c r="ACF159" s="20"/>
      <c r="ACG159" s="20"/>
      <c r="ACH159" s="20"/>
      <c r="ACI159" s="20"/>
      <c r="ACJ159" s="20"/>
      <c r="ACK159" s="20"/>
      <c r="ACL159" s="20"/>
      <c r="ACM159" s="20"/>
      <c r="ACN159" s="20"/>
      <c r="ACO159" s="20"/>
      <c r="ACP159" s="20"/>
      <c r="ACQ159" s="20"/>
      <c r="ACR159" s="20"/>
      <c r="ACS159" s="20"/>
      <c r="ACT159" s="20"/>
      <c r="ACU159" s="20"/>
      <c r="ACV159" s="20"/>
      <c r="ACW159" s="20"/>
      <c r="ACX159" s="20"/>
      <c r="ACY159" s="20"/>
      <c r="ACZ159" s="20"/>
      <c r="ADA159" s="20"/>
      <c r="ADB159" s="20"/>
      <c r="ADC159" s="20"/>
      <c r="ADD159" s="20"/>
      <c r="ADE159" s="20"/>
      <c r="ADF159" s="20"/>
      <c r="ADG159" s="20"/>
      <c r="ADH159" s="20"/>
      <c r="ADI159" s="20"/>
      <c r="ADJ159" s="20"/>
      <c r="ADK159" s="20"/>
      <c r="ADL159" s="20"/>
      <c r="ADM159" s="20"/>
      <c r="ADN159" s="20"/>
      <c r="ADO159" s="20"/>
      <c r="ADP159" s="20"/>
      <c r="ADQ159" s="20"/>
      <c r="ADR159" s="20"/>
      <c r="ADS159" s="20"/>
      <c r="ADT159" s="20"/>
      <c r="ADU159" s="20"/>
      <c r="ADV159" s="20"/>
      <c r="ADW159" s="20"/>
      <c r="ADX159" s="20"/>
      <c r="ADY159" s="20"/>
      <c r="ADZ159" s="20"/>
      <c r="AEA159" s="20"/>
      <c r="AEB159" s="20"/>
      <c r="AEC159" s="20"/>
      <c r="AED159" s="20"/>
      <c r="AEE159" s="20"/>
      <c r="AEF159" s="20"/>
      <c r="AEG159" s="20"/>
      <c r="AEH159" s="20"/>
      <c r="AEI159" s="20"/>
      <c r="AEJ159" s="20"/>
      <c r="AEK159" s="20"/>
      <c r="AEL159" s="20"/>
      <c r="AEM159" s="20"/>
      <c r="AEN159" s="20"/>
      <c r="AEO159" s="20"/>
      <c r="AEP159" s="20"/>
      <c r="AEQ159" s="20"/>
      <c r="AER159" s="20"/>
      <c r="AES159" s="20"/>
      <c r="AET159" s="20"/>
      <c r="AEU159" s="20"/>
      <c r="AEV159" s="20"/>
      <c r="AEW159" s="20"/>
      <c r="AEX159" s="20"/>
      <c r="AEY159" s="20"/>
      <c r="AEZ159" s="20"/>
      <c r="AFA159" s="20"/>
      <c r="AFB159" s="20"/>
      <c r="AFC159" s="20"/>
      <c r="AFD159" s="20"/>
      <c r="AFE159" s="20"/>
      <c r="AFF159" s="20"/>
      <c r="AFG159" s="20"/>
      <c r="AFH159" s="20"/>
      <c r="AFI159" s="20"/>
      <c r="AFJ159" s="20"/>
      <c r="AFK159" s="20"/>
      <c r="AFL159" s="20"/>
      <c r="AFM159" s="20"/>
      <c r="AFN159" s="20"/>
      <c r="AFO159" s="20"/>
      <c r="AFP159" s="20"/>
      <c r="AFQ159" s="20"/>
      <c r="AFR159" s="20"/>
      <c r="AFS159" s="20"/>
      <c r="AFT159" s="20"/>
      <c r="AFU159" s="20"/>
      <c r="AFV159" s="20"/>
      <c r="AFW159" s="20"/>
      <c r="AFX159" s="20"/>
      <c r="AFY159" s="20"/>
      <c r="AFZ159" s="20"/>
      <c r="AGA159" s="20"/>
      <c r="AGB159" s="20"/>
      <c r="AGC159" s="20"/>
      <c r="AGD159" s="20"/>
      <c r="AGE159" s="20"/>
      <c r="AGF159" s="20"/>
      <c r="AGG159" s="20"/>
      <c r="AGH159" s="20"/>
      <c r="AGI159" s="20"/>
      <c r="AGJ159" s="20"/>
      <c r="AGK159" s="20"/>
      <c r="AGL159" s="20"/>
      <c r="AGM159" s="20"/>
      <c r="AGN159" s="20"/>
      <c r="AGO159" s="20"/>
      <c r="AGP159" s="20"/>
      <c r="AGQ159" s="20"/>
      <c r="AGR159" s="20"/>
      <c r="AGS159" s="20"/>
      <c r="AGT159" s="20"/>
      <c r="AGU159" s="20"/>
      <c r="AGV159" s="20"/>
      <c r="AGW159" s="20"/>
      <c r="AGX159" s="20"/>
      <c r="AGY159" s="20"/>
      <c r="AGZ159" s="20"/>
      <c r="AHA159" s="20"/>
      <c r="AHB159" s="20"/>
      <c r="AHC159" s="20"/>
      <c r="AHD159" s="20"/>
      <c r="AHE159" s="20"/>
      <c r="AHF159" s="20"/>
      <c r="AHG159" s="20"/>
      <c r="AHH159" s="20"/>
      <c r="AHI159" s="20"/>
      <c r="AHJ159" s="20"/>
      <c r="AHK159" s="20"/>
      <c r="AHL159" s="20"/>
      <c r="AHM159" s="20"/>
      <c r="AHN159" s="20"/>
      <c r="AHO159" s="20"/>
      <c r="AHP159" s="20"/>
      <c r="AHQ159" s="20"/>
      <c r="AHR159" s="20"/>
      <c r="AHS159" s="20"/>
      <c r="AHT159" s="20"/>
      <c r="AHU159" s="20"/>
      <c r="AHV159" s="20"/>
      <c r="AHW159" s="20"/>
      <c r="AHX159" s="20"/>
      <c r="AHY159" s="20"/>
      <c r="AHZ159" s="20"/>
      <c r="AIA159" s="20"/>
      <c r="AIB159" s="20"/>
      <c r="AIC159" s="20"/>
      <c r="AID159" s="20"/>
      <c r="AIE159" s="20"/>
      <c r="AIF159" s="20"/>
      <c r="AIG159" s="20"/>
      <c r="AIH159" s="20"/>
      <c r="AII159" s="20"/>
      <c r="AIJ159" s="20"/>
      <c r="AIK159" s="20"/>
      <c r="AIL159" s="20"/>
      <c r="AIM159" s="20"/>
      <c r="AIN159" s="20"/>
      <c r="AIO159" s="20"/>
      <c r="AIP159" s="20"/>
      <c r="AIQ159" s="20"/>
      <c r="AIR159" s="20"/>
      <c r="AIS159" s="20"/>
      <c r="AIT159" s="20"/>
      <c r="AIU159" s="20"/>
      <c r="AIV159" s="20"/>
      <c r="AIW159" s="20"/>
      <c r="AIX159" s="20"/>
      <c r="AIY159" s="20"/>
      <c r="AIZ159" s="20"/>
      <c r="AJA159" s="20"/>
      <c r="AJB159" s="20"/>
      <c r="AJC159" s="20"/>
      <c r="AJD159" s="20"/>
      <c r="AJE159" s="20"/>
      <c r="AJF159" s="20"/>
      <c r="AJG159" s="20"/>
      <c r="AJH159" s="20"/>
      <c r="AJI159" s="20"/>
      <c r="AJJ159" s="20"/>
      <c r="AJK159" s="20"/>
      <c r="AJL159" s="20"/>
      <c r="AJM159" s="20"/>
      <c r="AJN159" s="20"/>
      <c r="AJO159" s="20"/>
      <c r="AJP159" s="20"/>
      <c r="AJQ159" s="20"/>
      <c r="AJR159" s="20"/>
      <c r="AJS159" s="20"/>
      <c r="AJT159" s="20"/>
      <c r="AJU159" s="20"/>
      <c r="AJV159" s="20"/>
      <c r="AJW159" s="20"/>
      <c r="AJX159" s="20"/>
      <c r="AJY159" s="20"/>
      <c r="AJZ159" s="20"/>
      <c r="AKA159" s="20"/>
      <c r="AKB159" s="20"/>
      <c r="AKC159" s="20"/>
      <c r="AKD159" s="20"/>
      <c r="AKE159" s="20"/>
      <c r="AKF159" s="20"/>
      <c r="AKG159" s="20"/>
      <c r="AKH159" s="20"/>
      <c r="AKI159" s="20"/>
      <c r="AKJ159" s="20"/>
      <c r="AKK159" s="20"/>
      <c r="AKL159" s="20"/>
      <c r="AKM159" s="20"/>
      <c r="AKN159" s="20"/>
      <c r="AKO159" s="20"/>
      <c r="AKP159" s="20"/>
      <c r="AKQ159" s="20"/>
      <c r="AKR159" s="20"/>
      <c r="AKS159" s="20"/>
      <c r="AKT159" s="20"/>
      <c r="AKU159" s="20"/>
      <c r="AKV159" s="20"/>
      <c r="AKW159" s="20"/>
      <c r="AKX159" s="20"/>
      <c r="AKY159" s="20"/>
      <c r="AKZ159" s="20"/>
      <c r="ALA159" s="20"/>
      <c r="ALB159" s="20"/>
      <c r="ALC159" s="20"/>
      <c r="ALD159" s="20"/>
      <c r="ALE159" s="20"/>
      <c r="ALF159" s="20"/>
      <c r="ALG159" s="20"/>
      <c r="ALH159" s="20"/>
      <c r="ALI159" s="20"/>
      <c r="ALJ159" s="20"/>
      <c r="ALK159" s="20"/>
      <c r="ALL159" s="20"/>
      <c r="ALM159" s="20"/>
      <c r="ALN159" s="20"/>
      <c r="ALO159" s="20"/>
      <c r="ALP159" s="20"/>
      <c r="ALQ159" s="20"/>
      <c r="ALR159" s="20"/>
      <c r="ALS159" s="20"/>
      <c r="ALT159" s="20"/>
      <c r="ALU159" s="20"/>
      <c r="ALV159" s="20"/>
      <c r="ALW159" s="20"/>
      <c r="ALX159" s="20"/>
      <c r="ALY159" s="20"/>
      <c r="ALZ159" s="20"/>
      <c r="AMA159" s="20"/>
      <c r="AMB159" s="20"/>
      <c r="AMC159" s="20"/>
      <c r="AMD159" s="20"/>
      <c r="AME159" s="20"/>
      <c r="AMF159" s="20"/>
      <c r="AMG159" s="20"/>
      <c r="AMH159" s="20"/>
      <c r="AMI159" s="20"/>
      <c r="AMJ159" s="20"/>
      <c r="AMK159" s="20"/>
    </row>
    <row r="160" spans="1:1025" s="21" customFormat="1" ht="28.5" customHeight="1">
      <c r="A160" s="90" t="s">
        <v>188</v>
      </c>
      <c r="B160" s="269" t="s">
        <v>191</v>
      </c>
      <c r="C160" s="269"/>
      <c r="D160" s="270" t="s">
        <v>185</v>
      </c>
      <c r="E160" s="270"/>
      <c r="F160" s="152">
        <v>0.03</v>
      </c>
      <c r="G160" s="91">
        <f>ROUND(($G$155/(1-$F$156))*F160,2)</f>
        <v>290.81</v>
      </c>
      <c r="H160" s="176" t="s">
        <v>251</v>
      </c>
      <c r="I160" s="115">
        <v>0</v>
      </c>
      <c r="J160" s="7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  <c r="IX160" s="20"/>
      <c r="IY160" s="20"/>
      <c r="IZ160" s="20"/>
      <c r="JA160" s="20"/>
      <c r="JB160" s="20"/>
      <c r="JC160" s="20"/>
      <c r="JD160" s="20"/>
      <c r="JE160" s="20"/>
      <c r="JF160" s="20"/>
      <c r="JG160" s="20"/>
      <c r="JH160" s="20"/>
      <c r="JI160" s="20"/>
      <c r="JJ160" s="20"/>
      <c r="JK160" s="20"/>
      <c r="JL160" s="20"/>
      <c r="JM160" s="20"/>
      <c r="JN160" s="20"/>
      <c r="JO160" s="20"/>
      <c r="JP160" s="20"/>
      <c r="JQ160" s="20"/>
      <c r="JR160" s="20"/>
      <c r="JS160" s="20"/>
      <c r="JT160" s="20"/>
      <c r="JU160" s="20"/>
      <c r="JV160" s="20"/>
      <c r="JW160" s="20"/>
      <c r="JX160" s="20"/>
      <c r="JY160" s="20"/>
      <c r="JZ160" s="20"/>
      <c r="KA160" s="20"/>
      <c r="KB160" s="20"/>
      <c r="KC160" s="20"/>
      <c r="KD160" s="20"/>
      <c r="KE160" s="20"/>
      <c r="KF160" s="20"/>
      <c r="KG160" s="20"/>
      <c r="KH160" s="20"/>
      <c r="KI160" s="20"/>
      <c r="KJ160" s="20"/>
      <c r="KK160" s="20"/>
      <c r="KL160" s="20"/>
      <c r="KM160" s="20"/>
      <c r="KN160" s="20"/>
      <c r="KO160" s="20"/>
      <c r="KP160" s="20"/>
      <c r="KQ160" s="20"/>
      <c r="KR160" s="20"/>
      <c r="KS160" s="20"/>
      <c r="KT160" s="20"/>
      <c r="KU160" s="20"/>
      <c r="KV160" s="20"/>
      <c r="KW160" s="20"/>
      <c r="KX160" s="20"/>
      <c r="KY160" s="20"/>
      <c r="KZ160" s="20"/>
      <c r="LA160" s="20"/>
      <c r="LB160" s="20"/>
      <c r="LC160" s="20"/>
      <c r="LD160" s="20"/>
      <c r="LE160" s="20"/>
      <c r="LF160" s="20"/>
      <c r="LG160" s="20"/>
      <c r="LH160" s="20"/>
      <c r="LI160" s="20"/>
      <c r="LJ160" s="20"/>
      <c r="LK160" s="20"/>
      <c r="LL160" s="20"/>
      <c r="LM160" s="20"/>
      <c r="LN160" s="20"/>
      <c r="LO160" s="20"/>
      <c r="LP160" s="20"/>
      <c r="LQ160" s="20"/>
      <c r="LR160" s="20"/>
      <c r="LS160" s="20"/>
      <c r="LT160" s="20"/>
      <c r="LU160" s="20"/>
      <c r="LV160" s="20"/>
      <c r="LW160" s="20"/>
      <c r="LX160" s="20"/>
      <c r="LY160" s="20"/>
      <c r="LZ160" s="20"/>
      <c r="MA160" s="20"/>
      <c r="MB160" s="20"/>
      <c r="MC160" s="20"/>
      <c r="MD160" s="20"/>
      <c r="ME160" s="20"/>
      <c r="MF160" s="20"/>
      <c r="MG160" s="20"/>
      <c r="MH160" s="20"/>
      <c r="MI160" s="20"/>
      <c r="MJ160" s="20"/>
      <c r="MK160" s="20"/>
      <c r="ML160" s="20"/>
      <c r="MM160" s="20"/>
      <c r="MN160" s="20"/>
      <c r="MO160" s="20"/>
      <c r="MP160" s="20"/>
      <c r="MQ160" s="20"/>
      <c r="MR160" s="20"/>
      <c r="MS160" s="20"/>
      <c r="MT160" s="20"/>
      <c r="MU160" s="20"/>
      <c r="MV160" s="20"/>
      <c r="MW160" s="20"/>
      <c r="MX160" s="20"/>
      <c r="MY160" s="20"/>
      <c r="MZ160" s="20"/>
      <c r="NA160" s="20"/>
      <c r="NB160" s="20"/>
      <c r="NC160" s="20"/>
      <c r="ND160" s="20"/>
      <c r="NE160" s="20"/>
      <c r="NF160" s="20"/>
      <c r="NG160" s="20"/>
      <c r="NH160" s="20"/>
      <c r="NI160" s="20"/>
      <c r="NJ160" s="20"/>
      <c r="NK160" s="20"/>
      <c r="NL160" s="20"/>
      <c r="NM160" s="20"/>
      <c r="NN160" s="20"/>
      <c r="NO160" s="20"/>
      <c r="NP160" s="20"/>
      <c r="NQ160" s="20"/>
      <c r="NR160" s="20"/>
      <c r="NS160" s="20"/>
      <c r="NT160" s="20"/>
      <c r="NU160" s="20"/>
      <c r="NV160" s="20"/>
      <c r="NW160" s="20"/>
      <c r="NX160" s="20"/>
      <c r="NY160" s="20"/>
      <c r="NZ160" s="20"/>
      <c r="OA160" s="20"/>
      <c r="OB160" s="20"/>
      <c r="OC160" s="20"/>
      <c r="OD160" s="20"/>
      <c r="OE160" s="20"/>
      <c r="OF160" s="20"/>
      <c r="OG160" s="20"/>
      <c r="OH160" s="20"/>
      <c r="OI160" s="20"/>
      <c r="OJ160" s="20"/>
      <c r="OK160" s="20"/>
      <c r="OL160" s="20"/>
      <c r="OM160" s="20"/>
      <c r="ON160" s="20"/>
      <c r="OO160" s="20"/>
      <c r="OP160" s="20"/>
      <c r="OQ160" s="20"/>
      <c r="OR160" s="20"/>
      <c r="OS160" s="20"/>
      <c r="OT160" s="20"/>
      <c r="OU160" s="20"/>
      <c r="OV160" s="20"/>
      <c r="OW160" s="20"/>
      <c r="OX160" s="20"/>
      <c r="OY160" s="20"/>
      <c r="OZ160" s="20"/>
      <c r="PA160" s="20"/>
      <c r="PB160" s="20"/>
      <c r="PC160" s="20"/>
      <c r="PD160" s="20"/>
      <c r="PE160" s="20"/>
      <c r="PF160" s="20"/>
      <c r="PG160" s="20"/>
      <c r="PH160" s="20"/>
      <c r="PI160" s="20"/>
      <c r="PJ160" s="20"/>
      <c r="PK160" s="20"/>
      <c r="PL160" s="20"/>
      <c r="PM160" s="20"/>
      <c r="PN160" s="20"/>
      <c r="PO160" s="20"/>
      <c r="PP160" s="20"/>
      <c r="PQ160" s="20"/>
      <c r="PR160" s="20"/>
      <c r="PS160" s="20"/>
      <c r="PT160" s="20"/>
      <c r="PU160" s="20"/>
      <c r="PV160" s="20"/>
      <c r="PW160" s="20"/>
      <c r="PX160" s="20"/>
      <c r="PY160" s="20"/>
      <c r="PZ160" s="20"/>
      <c r="QA160" s="20"/>
      <c r="QB160" s="20"/>
      <c r="QC160" s="20"/>
      <c r="QD160" s="20"/>
      <c r="QE160" s="20"/>
      <c r="QF160" s="20"/>
      <c r="QG160" s="20"/>
      <c r="QH160" s="20"/>
      <c r="QI160" s="20"/>
      <c r="QJ160" s="20"/>
      <c r="QK160" s="20"/>
      <c r="QL160" s="20"/>
      <c r="QM160" s="20"/>
      <c r="QN160" s="20"/>
      <c r="QO160" s="20"/>
      <c r="QP160" s="20"/>
      <c r="QQ160" s="20"/>
      <c r="QR160" s="20"/>
      <c r="QS160" s="20"/>
      <c r="QT160" s="20"/>
      <c r="QU160" s="20"/>
      <c r="QV160" s="20"/>
      <c r="QW160" s="20"/>
      <c r="QX160" s="20"/>
      <c r="QY160" s="20"/>
      <c r="QZ160" s="20"/>
      <c r="RA160" s="20"/>
      <c r="RB160" s="20"/>
      <c r="RC160" s="20"/>
      <c r="RD160" s="20"/>
      <c r="RE160" s="20"/>
      <c r="RF160" s="20"/>
      <c r="RG160" s="20"/>
      <c r="RH160" s="20"/>
      <c r="RI160" s="20"/>
      <c r="RJ160" s="20"/>
      <c r="RK160" s="20"/>
      <c r="RL160" s="20"/>
      <c r="RM160" s="20"/>
      <c r="RN160" s="20"/>
      <c r="RO160" s="20"/>
      <c r="RP160" s="20"/>
      <c r="RQ160" s="20"/>
      <c r="RR160" s="20"/>
      <c r="RS160" s="20"/>
      <c r="RT160" s="20"/>
      <c r="RU160" s="20"/>
      <c r="RV160" s="20"/>
      <c r="RW160" s="20"/>
      <c r="RX160" s="20"/>
      <c r="RY160" s="20"/>
      <c r="RZ160" s="20"/>
      <c r="SA160" s="20"/>
      <c r="SB160" s="20"/>
      <c r="SC160" s="20"/>
      <c r="SD160" s="20"/>
      <c r="SE160" s="20"/>
      <c r="SF160" s="20"/>
      <c r="SG160" s="20"/>
      <c r="SH160" s="20"/>
      <c r="SI160" s="20"/>
      <c r="SJ160" s="20"/>
      <c r="SK160" s="20"/>
      <c r="SL160" s="20"/>
      <c r="SM160" s="20"/>
      <c r="SN160" s="20"/>
      <c r="SO160" s="20"/>
      <c r="SP160" s="20"/>
      <c r="SQ160" s="20"/>
      <c r="SR160" s="20"/>
      <c r="SS160" s="20"/>
      <c r="ST160" s="20"/>
      <c r="SU160" s="20"/>
      <c r="SV160" s="20"/>
      <c r="SW160" s="20"/>
      <c r="SX160" s="20"/>
      <c r="SY160" s="20"/>
      <c r="SZ160" s="20"/>
      <c r="TA160" s="20"/>
      <c r="TB160" s="20"/>
      <c r="TC160" s="20"/>
      <c r="TD160" s="20"/>
      <c r="TE160" s="20"/>
      <c r="TF160" s="20"/>
      <c r="TG160" s="20"/>
      <c r="TH160" s="20"/>
      <c r="TI160" s="20"/>
      <c r="TJ160" s="20"/>
      <c r="TK160" s="20"/>
      <c r="TL160" s="20"/>
      <c r="TM160" s="20"/>
      <c r="TN160" s="20"/>
      <c r="TO160" s="20"/>
      <c r="TP160" s="20"/>
      <c r="TQ160" s="20"/>
      <c r="TR160" s="20"/>
      <c r="TS160" s="20"/>
      <c r="TT160" s="20"/>
      <c r="TU160" s="20"/>
      <c r="TV160" s="20"/>
      <c r="TW160" s="20"/>
      <c r="TX160" s="20"/>
      <c r="TY160" s="20"/>
      <c r="TZ160" s="20"/>
      <c r="UA160" s="20"/>
      <c r="UB160" s="20"/>
      <c r="UC160" s="20"/>
      <c r="UD160" s="20"/>
      <c r="UE160" s="20"/>
      <c r="UF160" s="20"/>
      <c r="UG160" s="20"/>
      <c r="UH160" s="20"/>
      <c r="UI160" s="20"/>
      <c r="UJ160" s="20"/>
      <c r="UK160" s="20"/>
      <c r="UL160" s="20"/>
      <c r="UM160" s="20"/>
      <c r="UN160" s="20"/>
      <c r="UO160" s="20"/>
      <c r="UP160" s="20"/>
      <c r="UQ160" s="20"/>
      <c r="UR160" s="20"/>
      <c r="US160" s="20"/>
      <c r="UT160" s="20"/>
      <c r="UU160" s="20"/>
      <c r="UV160" s="20"/>
      <c r="UW160" s="20"/>
      <c r="UX160" s="20"/>
      <c r="UY160" s="20"/>
      <c r="UZ160" s="20"/>
      <c r="VA160" s="20"/>
      <c r="VB160" s="20"/>
      <c r="VC160" s="20"/>
      <c r="VD160" s="20"/>
      <c r="VE160" s="20"/>
      <c r="VF160" s="20"/>
      <c r="VG160" s="20"/>
      <c r="VH160" s="20"/>
      <c r="VI160" s="20"/>
      <c r="VJ160" s="20"/>
      <c r="VK160" s="20"/>
      <c r="VL160" s="20"/>
      <c r="VM160" s="20"/>
      <c r="VN160" s="20"/>
      <c r="VO160" s="20"/>
      <c r="VP160" s="20"/>
      <c r="VQ160" s="20"/>
      <c r="VR160" s="20"/>
      <c r="VS160" s="20"/>
      <c r="VT160" s="20"/>
      <c r="VU160" s="20"/>
      <c r="VV160" s="20"/>
      <c r="VW160" s="20"/>
      <c r="VX160" s="20"/>
      <c r="VY160" s="20"/>
      <c r="VZ160" s="20"/>
      <c r="WA160" s="20"/>
      <c r="WB160" s="20"/>
      <c r="WC160" s="20"/>
      <c r="WD160" s="20"/>
      <c r="WE160" s="20"/>
      <c r="WF160" s="20"/>
      <c r="WG160" s="20"/>
      <c r="WH160" s="20"/>
      <c r="WI160" s="20"/>
      <c r="WJ160" s="20"/>
      <c r="WK160" s="20"/>
      <c r="WL160" s="20"/>
      <c r="WM160" s="20"/>
      <c r="WN160" s="20"/>
      <c r="WO160" s="20"/>
      <c r="WP160" s="20"/>
      <c r="WQ160" s="20"/>
      <c r="WR160" s="20"/>
      <c r="WS160" s="20"/>
      <c r="WT160" s="20"/>
      <c r="WU160" s="20"/>
      <c r="WV160" s="20"/>
      <c r="WW160" s="20"/>
      <c r="WX160" s="20"/>
      <c r="WY160" s="20"/>
      <c r="WZ160" s="20"/>
      <c r="XA160" s="20"/>
      <c r="XB160" s="20"/>
      <c r="XC160" s="20"/>
      <c r="XD160" s="20"/>
      <c r="XE160" s="20"/>
      <c r="XF160" s="20"/>
      <c r="XG160" s="20"/>
      <c r="XH160" s="20"/>
      <c r="XI160" s="20"/>
      <c r="XJ160" s="20"/>
      <c r="XK160" s="20"/>
      <c r="XL160" s="20"/>
      <c r="XM160" s="20"/>
      <c r="XN160" s="20"/>
      <c r="XO160" s="20"/>
      <c r="XP160" s="20"/>
      <c r="XQ160" s="20"/>
      <c r="XR160" s="20"/>
      <c r="XS160" s="20"/>
      <c r="XT160" s="20"/>
      <c r="XU160" s="20"/>
      <c r="XV160" s="20"/>
      <c r="XW160" s="20"/>
      <c r="XX160" s="20"/>
      <c r="XY160" s="20"/>
      <c r="XZ160" s="20"/>
      <c r="YA160" s="20"/>
      <c r="YB160" s="20"/>
      <c r="YC160" s="20"/>
      <c r="YD160" s="20"/>
      <c r="YE160" s="20"/>
      <c r="YF160" s="20"/>
      <c r="YG160" s="20"/>
      <c r="YH160" s="20"/>
      <c r="YI160" s="20"/>
      <c r="YJ160" s="20"/>
      <c r="YK160" s="20"/>
      <c r="YL160" s="20"/>
      <c r="YM160" s="20"/>
      <c r="YN160" s="20"/>
      <c r="YO160" s="20"/>
      <c r="YP160" s="20"/>
      <c r="YQ160" s="20"/>
      <c r="YR160" s="20"/>
      <c r="YS160" s="20"/>
      <c r="YT160" s="20"/>
      <c r="YU160" s="20"/>
      <c r="YV160" s="20"/>
      <c r="YW160" s="20"/>
      <c r="YX160" s="20"/>
      <c r="YY160" s="20"/>
      <c r="YZ160" s="20"/>
      <c r="ZA160" s="20"/>
      <c r="ZB160" s="20"/>
      <c r="ZC160" s="20"/>
      <c r="ZD160" s="20"/>
      <c r="ZE160" s="20"/>
      <c r="ZF160" s="20"/>
      <c r="ZG160" s="20"/>
      <c r="ZH160" s="20"/>
      <c r="ZI160" s="20"/>
      <c r="ZJ160" s="20"/>
      <c r="ZK160" s="20"/>
      <c r="ZL160" s="20"/>
      <c r="ZM160" s="20"/>
      <c r="ZN160" s="20"/>
      <c r="ZO160" s="20"/>
      <c r="ZP160" s="20"/>
      <c r="ZQ160" s="20"/>
      <c r="ZR160" s="20"/>
      <c r="ZS160" s="20"/>
      <c r="ZT160" s="20"/>
      <c r="ZU160" s="20"/>
      <c r="ZV160" s="20"/>
      <c r="ZW160" s="20"/>
      <c r="ZX160" s="20"/>
      <c r="ZY160" s="20"/>
      <c r="ZZ160" s="20"/>
      <c r="AAA160" s="20"/>
      <c r="AAB160" s="20"/>
      <c r="AAC160" s="20"/>
      <c r="AAD160" s="20"/>
      <c r="AAE160" s="20"/>
      <c r="AAF160" s="20"/>
      <c r="AAG160" s="20"/>
      <c r="AAH160" s="20"/>
      <c r="AAI160" s="20"/>
      <c r="AAJ160" s="20"/>
      <c r="AAK160" s="20"/>
      <c r="AAL160" s="20"/>
      <c r="AAM160" s="20"/>
      <c r="AAN160" s="20"/>
      <c r="AAO160" s="20"/>
      <c r="AAP160" s="20"/>
      <c r="AAQ160" s="20"/>
      <c r="AAR160" s="20"/>
      <c r="AAS160" s="20"/>
      <c r="AAT160" s="20"/>
      <c r="AAU160" s="20"/>
      <c r="AAV160" s="20"/>
      <c r="AAW160" s="20"/>
      <c r="AAX160" s="20"/>
      <c r="AAY160" s="20"/>
      <c r="AAZ160" s="20"/>
      <c r="ABA160" s="20"/>
      <c r="ABB160" s="20"/>
      <c r="ABC160" s="20"/>
      <c r="ABD160" s="20"/>
      <c r="ABE160" s="20"/>
      <c r="ABF160" s="20"/>
      <c r="ABG160" s="20"/>
      <c r="ABH160" s="20"/>
      <c r="ABI160" s="20"/>
      <c r="ABJ160" s="20"/>
      <c r="ABK160" s="20"/>
      <c r="ABL160" s="20"/>
      <c r="ABM160" s="20"/>
      <c r="ABN160" s="20"/>
      <c r="ABO160" s="20"/>
      <c r="ABP160" s="20"/>
      <c r="ABQ160" s="20"/>
      <c r="ABR160" s="20"/>
      <c r="ABS160" s="20"/>
      <c r="ABT160" s="20"/>
      <c r="ABU160" s="20"/>
      <c r="ABV160" s="20"/>
      <c r="ABW160" s="20"/>
      <c r="ABX160" s="20"/>
      <c r="ABY160" s="20"/>
      <c r="ABZ160" s="20"/>
      <c r="ACA160" s="20"/>
      <c r="ACB160" s="20"/>
      <c r="ACC160" s="20"/>
      <c r="ACD160" s="20"/>
      <c r="ACE160" s="20"/>
      <c r="ACF160" s="20"/>
      <c r="ACG160" s="20"/>
      <c r="ACH160" s="20"/>
      <c r="ACI160" s="20"/>
      <c r="ACJ160" s="20"/>
      <c r="ACK160" s="20"/>
      <c r="ACL160" s="20"/>
      <c r="ACM160" s="20"/>
      <c r="ACN160" s="20"/>
      <c r="ACO160" s="20"/>
      <c r="ACP160" s="20"/>
      <c r="ACQ160" s="20"/>
      <c r="ACR160" s="20"/>
      <c r="ACS160" s="20"/>
      <c r="ACT160" s="20"/>
      <c r="ACU160" s="20"/>
      <c r="ACV160" s="20"/>
      <c r="ACW160" s="20"/>
      <c r="ACX160" s="20"/>
      <c r="ACY160" s="20"/>
      <c r="ACZ160" s="20"/>
      <c r="ADA160" s="20"/>
      <c r="ADB160" s="20"/>
      <c r="ADC160" s="20"/>
      <c r="ADD160" s="20"/>
      <c r="ADE160" s="20"/>
      <c r="ADF160" s="20"/>
      <c r="ADG160" s="20"/>
      <c r="ADH160" s="20"/>
      <c r="ADI160" s="20"/>
      <c r="ADJ160" s="20"/>
      <c r="ADK160" s="20"/>
      <c r="ADL160" s="20"/>
      <c r="ADM160" s="20"/>
      <c r="ADN160" s="20"/>
      <c r="ADO160" s="20"/>
      <c r="ADP160" s="20"/>
      <c r="ADQ160" s="20"/>
      <c r="ADR160" s="20"/>
      <c r="ADS160" s="20"/>
      <c r="ADT160" s="20"/>
      <c r="ADU160" s="20"/>
      <c r="ADV160" s="20"/>
      <c r="ADW160" s="20"/>
      <c r="ADX160" s="20"/>
      <c r="ADY160" s="20"/>
      <c r="ADZ160" s="20"/>
      <c r="AEA160" s="20"/>
      <c r="AEB160" s="20"/>
      <c r="AEC160" s="20"/>
      <c r="AED160" s="20"/>
      <c r="AEE160" s="20"/>
      <c r="AEF160" s="20"/>
      <c r="AEG160" s="20"/>
      <c r="AEH160" s="20"/>
      <c r="AEI160" s="20"/>
      <c r="AEJ160" s="20"/>
      <c r="AEK160" s="20"/>
      <c r="AEL160" s="20"/>
      <c r="AEM160" s="20"/>
      <c r="AEN160" s="20"/>
      <c r="AEO160" s="20"/>
      <c r="AEP160" s="20"/>
      <c r="AEQ160" s="20"/>
      <c r="AER160" s="20"/>
      <c r="AES160" s="20"/>
      <c r="AET160" s="20"/>
      <c r="AEU160" s="20"/>
      <c r="AEV160" s="20"/>
      <c r="AEW160" s="20"/>
      <c r="AEX160" s="20"/>
      <c r="AEY160" s="20"/>
      <c r="AEZ160" s="20"/>
      <c r="AFA160" s="20"/>
      <c r="AFB160" s="20"/>
      <c r="AFC160" s="20"/>
      <c r="AFD160" s="20"/>
      <c r="AFE160" s="20"/>
      <c r="AFF160" s="20"/>
      <c r="AFG160" s="20"/>
      <c r="AFH160" s="20"/>
      <c r="AFI160" s="20"/>
      <c r="AFJ160" s="20"/>
      <c r="AFK160" s="20"/>
      <c r="AFL160" s="20"/>
      <c r="AFM160" s="20"/>
      <c r="AFN160" s="20"/>
      <c r="AFO160" s="20"/>
      <c r="AFP160" s="20"/>
      <c r="AFQ160" s="20"/>
      <c r="AFR160" s="20"/>
      <c r="AFS160" s="20"/>
      <c r="AFT160" s="20"/>
      <c r="AFU160" s="20"/>
      <c r="AFV160" s="20"/>
      <c r="AFW160" s="20"/>
      <c r="AFX160" s="20"/>
      <c r="AFY160" s="20"/>
      <c r="AFZ160" s="20"/>
      <c r="AGA160" s="20"/>
      <c r="AGB160" s="20"/>
      <c r="AGC160" s="20"/>
      <c r="AGD160" s="20"/>
      <c r="AGE160" s="20"/>
      <c r="AGF160" s="20"/>
      <c r="AGG160" s="20"/>
      <c r="AGH160" s="20"/>
      <c r="AGI160" s="20"/>
      <c r="AGJ160" s="20"/>
      <c r="AGK160" s="20"/>
      <c r="AGL160" s="20"/>
      <c r="AGM160" s="20"/>
      <c r="AGN160" s="20"/>
      <c r="AGO160" s="20"/>
      <c r="AGP160" s="20"/>
      <c r="AGQ160" s="20"/>
      <c r="AGR160" s="20"/>
      <c r="AGS160" s="20"/>
      <c r="AGT160" s="20"/>
      <c r="AGU160" s="20"/>
      <c r="AGV160" s="20"/>
      <c r="AGW160" s="20"/>
      <c r="AGX160" s="20"/>
      <c r="AGY160" s="20"/>
      <c r="AGZ160" s="20"/>
      <c r="AHA160" s="20"/>
      <c r="AHB160" s="20"/>
      <c r="AHC160" s="20"/>
      <c r="AHD160" s="20"/>
      <c r="AHE160" s="20"/>
      <c r="AHF160" s="20"/>
      <c r="AHG160" s="20"/>
      <c r="AHH160" s="20"/>
      <c r="AHI160" s="20"/>
      <c r="AHJ160" s="20"/>
      <c r="AHK160" s="20"/>
      <c r="AHL160" s="20"/>
      <c r="AHM160" s="20"/>
      <c r="AHN160" s="20"/>
      <c r="AHO160" s="20"/>
      <c r="AHP160" s="20"/>
      <c r="AHQ160" s="20"/>
      <c r="AHR160" s="20"/>
      <c r="AHS160" s="20"/>
      <c r="AHT160" s="20"/>
      <c r="AHU160" s="20"/>
      <c r="AHV160" s="20"/>
      <c r="AHW160" s="20"/>
      <c r="AHX160" s="20"/>
      <c r="AHY160" s="20"/>
      <c r="AHZ160" s="20"/>
      <c r="AIA160" s="20"/>
      <c r="AIB160" s="20"/>
      <c r="AIC160" s="20"/>
      <c r="AID160" s="20"/>
      <c r="AIE160" s="20"/>
      <c r="AIF160" s="20"/>
      <c r="AIG160" s="20"/>
      <c r="AIH160" s="20"/>
      <c r="AII160" s="20"/>
      <c r="AIJ160" s="20"/>
      <c r="AIK160" s="20"/>
      <c r="AIL160" s="20"/>
      <c r="AIM160" s="20"/>
      <c r="AIN160" s="20"/>
      <c r="AIO160" s="20"/>
      <c r="AIP160" s="20"/>
      <c r="AIQ160" s="20"/>
      <c r="AIR160" s="20"/>
      <c r="AIS160" s="20"/>
      <c r="AIT160" s="20"/>
      <c r="AIU160" s="20"/>
      <c r="AIV160" s="20"/>
      <c r="AIW160" s="20"/>
      <c r="AIX160" s="20"/>
      <c r="AIY160" s="20"/>
      <c r="AIZ160" s="20"/>
      <c r="AJA160" s="20"/>
      <c r="AJB160" s="20"/>
      <c r="AJC160" s="20"/>
      <c r="AJD160" s="20"/>
      <c r="AJE160" s="20"/>
      <c r="AJF160" s="20"/>
      <c r="AJG160" s="20"/>
      <c r="AJH160" s="20"/>
      <c r="AJI160" s="20"/>
      <c r="AJJ160" s="20"/>
      <c r="AJK160" s="20"/>
      <c r="AJL160" s="20"/>
      <c r="AJM160" s="20"/>
      <c r="AJN160" s="20"/>
      <c r="AJO160" s="20"/>
      <c r="AJP160" s="20"/>
      <c r="AJQ160" s="20"/>
      <c r="AJR160" s="20"/>
      <c r="AJS160" s="20"/>
      <c r="AJT160" s="20"/>
      <c r="AJU160" s="20"/>
      <c r="AJV160" s="20"/>
      <c r="AJW160" s="20"/>
      <c r="AJX160" s="20"/>
      <c r="AJY160" s="20"/>
      <c r="AJZ160" s="20"/>
      <c r="AKA160" s="20"/>
      <c r="AKB160" s="20"/>
      <c r="AKC160" s="20"/>
      <c r="AKD160" s="20"/>
      <c r="AKE160" s="20"/>
      <c r="AKF160" s="20"/>
      <c r="AKG160" s="20"/>
      <c r="AKH160" s="20"/>
      <c r="AKI160" s="20"/>
      <c r="AKJ160" s="20"/>
      <c r="AKK160" s="20"/>
      <c r="AKL160" s="20"/>
      <c r="AKM160" s="20"/>
      <c r="AKN160" s="20"/>
      <c r="AKO160" s="20"/>
      <c r="AKP160" s="20"/>
      <c r="AKQ160" s="20"/>
      <c r="AKR160" s="20"/>
      <c r="AKS160" s="20"/>
      <c r="AKT160" s="20"/>
      <c r="AKU160" s="20"/>
      <c r="AKV160" s="20"/>
      <c r="AKW160" s="20"/>
      <c r="AKX160" s="20"/>
      <c r="AKY160" s="20"/>
      <c r="AKZ160" s="20"/>
      <c r="ALA160" s="20"/>
      <c r="ALB160" s="20"/>
      <c r="ALC160" s="20"/>
      <c r="ALD160" s="20"/>
      <c r="ALE160" s="20"/>
      <c r="ALF160" s="20"/>
      <c r="ALG160" s="20"/>
      <c r="ALH160" s="20"/>
      <c r="ALI160" s="20"/>
      <c r="ALJ160" s="20"/>
      <c r="ALK160" s="20"/>
      <c r="ALL160" s="20"/>
      <c r="ALM160" s="20"/>
      <c r="ALN160" s="20"/>
      <c r="ALO160" s="20"/>
      <c r="ALP160" s="20"/>
      <c r="ALQ160" s="20"/>
      <c r="ALR160" s="20"/>
      <c r="ALS160" s="20"/>
      <c r="ALT160" s="20"/>
      <c r="ALU160" s="20"/>
      <c r="ALV160" s="20"/>
      <c r="ALW160" s="20"/>
      <c r="ALX160" s="20"/>
      <c r="ALY160" s="20"/>
      <c r="ALZ160" s="20"/>
      <c r="AMA160" s="20"/>
      <c r="AMB160" s="20"/>
      <c r="AMC160" s="20"/>
      <c r="AMD160" s="20"/>
      <c r="AME160" s="20"/>
      <c r="AMF160" s="20"/>
      <c r="AMG160" s="20"/>
      <c r="AMH160" s="20"/>
      <c r="AMI160" s="20"/>
      <c r="AMJ160" s="20"/>
      <c r="AMK160" s="20"/>
    </row>
    <row r="161" spans="1:1025" s="21" customFormat="1" ht="24" customHeight="1">
      <c r="A161" s="264" t="s">
        <v>193</v>
      </c>
      <c r="B161" s="264"/>
      <c r="C161" s="264"/>
      <c r="D161" s="264"/>
      <c r="E161" s="264"/>
      <c r="F161" s="264"/>
      <c r="G161" s="100">
        <f>SUM(G152+G154+G156)</f>
        <v>3152.21</v>
      </c>
      <c r="I161" s="20"/>
      <c r="J161" s="7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0"/>
      <c r="IU161" s="20"/>
      <c r="IV161" s="20"/>
      <c r="IW161" s="20"/>
      <c r="IX161" s="20"/>
      <c r="IY161" s="20"/>
      <c r="IZ161" s="20"/>
      <c r="JA161" s="20"/>
      <c r="JB161" s="20"/>
      <c r="JC161" s="20"/>
      <c r="JD161" s="20"/>
      <c r="JE161" s="20"/>
      <c r="JF161" s="20"/>
      <c r="JG161" s="20"/>
      <c r="JH161" s="20"/>
      <c r="JI161" s="20"/>
      <c r="JJ161" s="20"/>
      <c r="JK161" s="20"/>
      <c r="JL161" s="20"/>
      <c r="JM161" s="20"/>
      <c r="JN161" s="20"/>
      <c r="JO161" s="20"/>
      <c r="JP161" s="20"/>
      <c r="JQ161" s="20"/>
      <c r="JR161" s="20"/>
      <c r="JS161" s="20"/>
      <c r="JT161" s="20"/>
      <c r="JU161" s="20"/>
      <c r="JV161" s="20"/>
      <c r="JW161" s="20"/>
      <c r="JX161" s="20"/>
      <c r="JY161" s="20"/>
      <c r="JZ161" s="20"/>
      <c r="KA161" s="20"/>
      <c r="KB161" s="20"/>
      <c r="KC161" s="20"/>
      <c r="KD161" s="20"/>
      <c r="KE161" s="20"/>
      <c r="KF161" s="20"/>
      <c r="KG161" s="20"/>
      <c r="KH161" s="20"/>
      <c r="KI161" s="20"/>
      <c r="KJ161" s="20"/>
      <c r="KK161" s="20"/>
      <c r="KL161" s="20"/>
      <c r="KM161" s="20"/>
      <c r="KN161" s="20"/>
      <c r="KO161" s="20"/>
      <c r="KP161" s="20"/>
      <c r="KQ161" s="20"/>
      <c r="KR161" s="20"/>
      <c r="KS161" s="20"/>
      <c r="KT161" s="20"/>
      <c r="KU161" s="20"/>
      <c r="KV161" s="20"/>
      <c r="KW161" s="20"/>
      <c r="KX161" s="20"/>
      <c r="KY161" s="20"/>
      <c r="KZ161" s="20"/>
      <c r="LA161" s="20"/>
      <c r="LB161" s="20"/>
      <c r="LC161" s="20"/>
      <c r="LD161" s="20"/>
      <c r="LE161" s="20"/>
      <c r="LF161" s="20"/>
      <c r="LG161" s="20"/>
      <c r="LH161" s="20"/>
      <c r="LI161" s="20"/>
      <c r="LJ161" s="20"/>
      <c r="LK161" s="20"/>
      <c r="LL161" s="20"/>
      <c r="LM161" s="20"/>
      <c r="LN161" s="20"/>
      <c r="LO161" s="20"/>
      <c r="LP161" s="20"/>
      <c r="LQ161" s="20"/>
      <c r="LR161" s="20"/>
      <c r="LS161" s="20"/>
      <c r="LT161" s="20"/>
      <c r="LU161" s="20"/>
      <c r="LV161" s="20"/>
      <c r="LW161" s="20"/>
      <c r="LX161" s="20"/>
      <c r="LY161" s="20"/>
      <c r="LZ161" s="20"/>
      <c r="MA161" s="20"/>
      <c r="MB161" s="20"/>
      <c r="MC161" s="20"/>
      <c r="MD161" s="20"/>
      <c r="ME161" s="20"/>
      <c r="MF161" s="20"/>
      <c r="MG161" s="20"/>
      <c r="MH161" s="20"/>
      <c r="MI161" s="20"/>
      <c r="MJ161" s="20"/>
      <c r="MK161" s="20"/>
      <c r="ML161" s="20"/>
      <c r="MM161" s="20"/>
      <c r="MN161" s="20"/>
      <c r="MO161" s="20"/>
      <c r="MP161" s="20"/>
      <c r="MQ161" s="20"/>
      <c r="MR161" s="20"/>
      <c r="MS161" s="20"/>
      <c r="MT161" s="20"/>
      <c r="MU161" s="20"/>
      <c r="MV161" s="20"/>
      <c r="MW161" s="20"/>
      <c r="MX161" s="20"/>
      <c r="MY161" s="20"/>
      <c r="MZ161" s="20"/>
      <c r="NA161" s="20"/>
      <c r="NB161" s="20"/>
      <c r="NC161" s="20"/>
      <c r="ND161" s="20"/>
      <c r="NE161" s="20"/>
      <c r="NF161" s="20"/>
      <c r="NG161" s="20"/>
      <c r="NH161" s="20"/>
      <c r="NI161" s="20"/>
      <c r="NJ161" s="20"/>
      <c r="NK161" s="20"/>
      <c r="NL161" s="20"/>
      <c r="NM161" s="20"/>
      <c r="NN161" s="20"/>
      <c r="NO161" s="20"/>
      <c r="NP161" s="20"/>
      <c r="NQ161" s="20"/>
      <c r="NR161" s="20"/>
      <c r="NS161" s="20"/>
      <c r="NT161" s="20"/>
      <c r="NU161" s="20"/>
      <c r="NV161" s="20"/>
      <c r="NW161" s="20"/>
      <c r="NX161" s="20"/>
      <c r="NY161" s="20"/>
      <c r="NZ161" s="20"/>
      <c r="OA161" s="20"/>
      <c r="OB161" s="20"/>
      <c r="OC161" s="20"/>
      <c r="OD161" s="20"/>
      <c r="OE161" s="20"/>
      <c r="OF161" s="20"/>
      <c r="OG161" s="20"/>
      <c r="OH161" s="20"/>
      <c r="OI161" s="20"/>
      <c r="OJ161" s="20"/>
      <c r="OK161" s="20"/>
      <c r="OL161" s="20"/>
      <c r="OM161" s="20"/>
      <c r="ON161" s="20"/>
      <c r="OO161" s="20"/>
      <c r="OP161" s="20"/>
      <c r="OQ161" s="20"/>
      <c r="OR161" s="20"/>
      <c r="OS161" s="20"/>
      <c r="OT161" s="20"/>
      <c r="OU161" s="20"/>
      <c r="OV161" s="20"/>
      <c r="OW161" s="20"/>
      <c r="OX161" s="20"/>
      <c r="OY161" s="20"/>
      <c r="OZ161" s="20"/>
      <c r="PA161" s="20"/>
      <c r="PB161" s="20"/>
      <c r="PC161" s="20"/>
      <c r="PD161" s="20"/>
      <c r="PE161" s="20"/>
      <c r="PF161" s="20"/>
      <c r="PG161" s="20"/>
      <c r="PH161" s="20"/>
      <c r="PI161" s="20"/>
      <c r="PJ161" s="20"/>
      <c r="PK161" s="20"/>
      <c r="PL161" s="20"/>
      <c r="PM161" s="20"/>
      <c r="PN161" s="20"/>
      <c r="PO161" s="20"/>
      <c r="PP161" s="20"/>
      <c r="PQ161" s="20"/>
      <c r="PR161" s="20"/>
      <c r="PS161" s="20"/>
      <c r="PT161" s="20"/>
      <c r="PU161" s="20"/>
      <c r="PV161" s="20"/>
      <c r="PW161" s="20"/>
      <c r="PX161" s="20"/>
      <c r="PY161" s="20"/>
      <c r="PZ161" s="20"/>
      <c r="QA161" s="20"/>
      <c r="QB161" s="20"/>
      <c r="QC161" s="20"/>
      <c r="QD161" s="20"/>
      <c r="QE161" s="20"/>
      <c r="QF161" s="20"/>
      <c r="QG161" s="20"/>
      <c r="QH161" s="20"/>
      <c r="QI161" s="20"/>
      <c r="QJ161" s="20"/>
      <c r="QK161" s="20"/>
      <c r="QL161" s="20"/>
      <c r="QM161" s="20"/>
      <c r="QN161" s="20"/>
      <c r="QO161" s="20"/>
      <c r="QP161" s="20"/>
      <c r="QQ161" s="20"/>
      <c r="QR161" s="20"/>
      <c r="QS161" s="20"/>
      <c r="QT161" s="20"/>
      <c r="QU161" s="20"/>
      <c r="QV161" s="20"/>
      <c r="QW161" s="20"/>
      <c r="QX161" s="20"/>
      <c r="QY161" s="20"/>
      <c r="QZ161" s="20"/>
      <c r="RA161" s="20"/>
      <c r="RB161" s="20"/>
      <c r="RC161" s="20"/>
      <c r="RD161" s="20"/>
      <c r="RE161" s="20"/>
      <c r="RF161" s="20"/>
      <c r="RG161" s="20"/>
      <c r="RH161" s="20"/>
      <c r="RI161" s="20"/>
      <c r="RJ161" s="20"/>
      <c r="RK161" s="20"/>
      <c r="RL161" s="20"/>
      <c r="RM161" s="20"/>
      <c r="RN161" s="20"/>
      <c r="RO161" s="20"/>
      <c r="RP161" s="20"/>
      <c r="RQ161" s="20"/>
      <c r="RR161" s="20"/>
      <c r="RS161" s="20"/>
      <c r="RT161" s="20"/>
      <c r="RU161" s="20"/>
      <c r="RV161" s="20"/>
      <c r="RW161" s="20"/>
      <c r="RX161" s="20"/>
      <c r="RY161" s="20"/>
      <c r="RZ161" s="20"/>
      <c r="SA161" s="20"/>
      <c r="SB161" s="20"/>
      <c r="SC161" s="20"/>
      <c r="SD161" s="20"/>
      <c r="SE161" s="20"/>
      <c r="SF161" s="20"/>
      <c r="SG161" s="20"/>
      <c r="SH161" s="20"/>
      <c r="SI161" s="20"/>
      <c r="SJ161" s="20"/>
      <c r="SK161" s="20"/>
      <c r="SL161" s="20"/>
      <c r="SM161" s="20"/>
      <c r="SN161" s="20"/>
      <c r="SO161" s="20"/>
      <c r="SP161" s="20"/>
      <c r="SQ161" s="20"/>
      <c r="SR161" s="20"/>
      <c r="SS161" s="20"/>
      <c r="ST161" s="20"/>
      <c r="SU161" s="20"/>
      <c r="SV161" s="20"/>
      <c r="SW161" s="20"/>
      <c r="SX161" s="20"/>
      <c r="SY161" s="20"/>
      <c r="SZ161" s="20"/>
      <c r="TA161" s="20"/>
      <c r="TB161" s="20"/>
      <c r="TC161" s="20"/>
      <c r="TD161" s="20"/>
      <c r="TE161" s="20"/>
      <c r="TF161" s="20"/>
      <c r="TG161" s="20"/>
      <c r="TH161" s="20"/>
      <c r="TI161" s="20"/>
      <c r="TJ161" s="20"/>
      <c r="TK161" s="20"/>
      <c r="TL161" s="20"/>
      <c r="TM161" s="20"/>
      <c r="TN161" s="20"/>
      <c r="TO161" s="20"/>
      <c r="TP161" s="20"/>
      <c r="TQ161" s="20"/>
      <c r="TR161" s="20"/>
      <c r="TS161" s="20"/>
      <c r="TT161" s="20"/>
      <c r="TU161" s="20"/>
      <c r="TV161" s="20"/>
      <c r="TW161" s="20"/>
      <c r="TX161" s="20"/>
      <c r="TY161" s="20"/>
      <c r="TZ161" s="20"/>
      <c r="UA161" s="20"/>
      <c r="UB161" s="20"/>
      <c r="UC161" s="20"/>
      <c r="UD161" s="20"/>
      <c r="UE161" s="20"/>
      <c r="UF161" s="20"/>
      <c r="UG161" s="20"/>
      <c r="UH161" s="20"/>
      <c r="UI161" s="20"/>
      <c r="UJ161" s="20"/>
      <c r="UK161" s="20"/>
      <c r="UL161" s="20"/>
      <c r="UM161" s="20"/>
      <c r="UN161" s="20"/>
      <c r="UO161" s="20"/>
      <c r="UP161" s="20"/>
      <c r="UQ161" s="20"/>
      <c r="UR161" s="20"/>
      <c r="US161" s="20"/>
      <c r="UT161" s="20"/>
      <c r="UU161" s="20"/>
      <c r="UV161" s="20"/>
      <c r="UW161" s="20"/>
      <c r="UX161" s="20"/>
      <c r="UY161" s="20"/>
      <c r="UZ161" s="20"/>
      <c r="VA161" s="20"/>
      <c r="VB161" s="20"/>
      <c r="VC161" s="20"/>
      <c r="VD161" s="20"/>
      <c r="VE161" s="20"/>
      <c r="VF161" s="20"/>
      <c r="VG161" s="20"/>
      <c r="VH161" s="20"/>
      <c r="VI161" s="20"/>
      <c r="VJ161" s="20"/>
      <c r="VK161" s="20"/>
      <c r="VL161" s="20"/>
      <c r="VM161" s="20"/>
      <c r="VN161" s="20"/>
      <c r="VO161" s="20"/>
      <c r="VP161" s="20"/>
      <c r="VQ161" s="20"/>
      <c r="VR161" s="20"/>
      <c r="VS161" s="20"/>
      <c r="VT161" s="20"/>
      <c r="VU161" s="20"/>
      <c r="VV161" s="20"/>
      <c r="VW161" s="20"/>
      <c r="VX161" s="20"/>
      <c r="VY161" s="20"/>
      <c r="VZ161" s="20"/>
      <c r="WA161" s="20"/>
      <c r="WB161" s="20"/>
      <c r="WC161" s="20"/>
      <c r="WD161" s="20"/>
      <c r="WE161" s="20"/>
      <c r="WF161" s="20"/>
      <c r="WG161" s="20"/>
      <c r="WH161" s="20"/>
      <c r="WI161" s="20"/>
      <c r="WJ161" s="20"/>
      <c r="WK161" s="20"/>
      <c r="WL161" s="20"/>
      <c r="WM161" s="20"/>
      <c r="WN161" s="20"/>
      <c r="WO161" s="20"/>
      <c r="WP161" s="20"/>
      <c r="WQ161" s="20"/>
      <c r="WR161" s="20"/>
      <c r="WS161" s="20"/>
      <c r="WT161" s="20"/>
      <c r="WU161" s="20"/>
      <c r="WV161" s="20"/>
      <c r="WW161" s="20"/>
      <c r="WX161" s="20"/>
      <c r="WY161" s="20"/>
      <c r="WZ161" s="20"/>
      <c r="XA161" s="20"/>
      <c r="XB161" s="20"/>
      <c r="XC161" s="20"/>
      <c r="XD161" s="20"/>
      <c r="XE161" s="20"/>
      <c r="XF161" s="20"/>
      <c r="XG161" s="20"/>
      <c r="XH161" s="20"/>
      <c r="XI161" s="20"/>
      <c r="XJ161" s="20"/>
      <c r="XK161" s="20"/>
      <c r="XL161" s="20"/>
      <c r="XM161" s="20"/>
      <c r="XN161" s="20"/>
      <c r="XO161" s="20"/>
      <c r="XP161" s="20"/>
      <c r="XQ161" s="20"/>
      <c r="XR161" s="20"/>
      <c r="XS161" s="20"/>
      <c r="XT161" s="20"/>
      <c r="XU161" s="20"/>
      <c r="XV161" s="20"/>
      <c r="XW161" s="20"/>
      <c r="XX161" s="20"/>
      <c r="XY161" s="20"/>
      <c r="XZ161" s="20"/>
      <c r="YA161" s="20"/>
      <c r="YB161" s="20"/>
      <c r="YC161" s="20"/>
      <c r="YD161" s="20"/>
      <c r="YE161" s="20"/>
      <c r="YF161" s="20"/>
      <c r="YG161" s="20"/>
      <c r="YH161" s="20"/>
      <c r="YI161" s="20"/>
      <c r="YJ161" s="20"/>
      <c r="YK161" s="20"/>
      <c r="YL161" s="20"/>
      <c r="YM161" s="20"/>
      <c r="YN161" s="20"/>
      <c r="YO161" s="20"/>
      <c r="YP161" s="20"/>
      <c r="YQ161" s="20"/>
      <c r="YR161" s="20"/>
      <c r="YS161" s="20"/>
      <c r="YT161" s="20"/>
      <c r="YU161" s="20"/>
      <c r="YV161" s="20"/>
      <c r="YW161" s="20"/>
      <c r="YX161" s="20"/>
      <c r="YY161" s="20"/>
      <c r="YZ161" s="20"/>
      <c r="ZA161" s="20"/>
      <c r="ZB161" s="20"/>
      <c r="ZC161" s="20"/>
      <c r="ZD161" s="20"/>
      <c r="ZE161" s="20"/>
      <c r="ZF161" s="20"/>
      <c r="ZG161" s="20"/>
      <c r="ZH161" s="20"/>
      <c r="ZI161" s="20"/>
      <c r="ZJ161" s="20"/>
      <c r="ZK161" s="20"/>
      <c r="ZL161" s="20"/>
      <c r="ZM161" s="20"/>
      <c r="ZN161" s="20"/>
      <c r="ZO161" s="20"/>
      <c r="ZP161" s="20"/>
      <c r="ZQ161" s="20"/>
      <c r="ZR161" s="20"/>
      <c r="ZS161" s="20"/>
      <c r="ZT161" s="20"/>
      <c r="ZU161" s="20"/>
      <c r="ZV161" s="20"/>
      <c r="ZW161" s="20"/>
      <c r="ZX161" s="20"/>
      <c r="ZY161" s="20"/>
      <c r="ZZ161" s="20"/>
      <c r="AAA161" s="20"/>
      <c r="AAB161" s="20"/>
      <c r="AAC161" s="20"/>
      <c r="AAD161" s="20"/>
      <c r="AAE161" s="20"/>
      <c r="AAF161" s="20"/>
      <c r="AAG161" s="20"/>
      <c r="AAH161" s="20"/>
      <c r="AAI161" s="20"/>
      <c r="AAJ161" s="20"/>
      <c r="AAK161" s="20"/>
      <c r="AAL161" s="20"/>
      <c r="AAM161" s="20"/>
      <c r="AAN161" s="20"/>
      <c r="AAO161" s="20"/>
      <c r="AAP161" s="20"/>
      <c r="AAQ161" s="20"/>
      <c r="AAR161" s="20"/>
      <c r="AAS161" s="20"/>
      <c r="AAT161" s="20"/>
      <c r="AAU161" s="20"/>
      <c r="AAV161" s="20"/>
      <c r="AAW161" s="20"/>
      <c r="AAX161" s="20"/>
      <c r="AAY161" s="20"/>
      <c r="AAZ161" s="20"/>
      <c r="ABA161" s="20"/>
      <c r="ABB161" s="20"/>
      <c r="ABC161" s="20"/>
      <c r="ABD161" s="20"/>
      <c r="ABE161" s="20"/>
      <c r="ABF161" s="20"/>
      <c r="ABG161" s="20"/>
      <c r="ABH161" s="20"/>
      <c r="ABI161" s="20"/>
      <c r="ABJ161" s="20"/>
      <c r="ABK161" s="20"/>
      <c r="ABL161" s="20"/>
      <c r="ABM161" s="20"/>
      <c r="ABN161" s="20"/>
      <c r="ABO161" s="20"/>
      <c r="ABP161" s="20"/>
      <c r="ABQ161" s="20"/>
      <c r="ABR161" s="20"/>
      <c r="ABS161" s="20"/>
      <c r="ABT161" s="20"/>
      <c r="ABU161" s="20"/>
      <c r="ABV161" s="20"/>
      <c r="ABW161" s="20"/>
      <c r="ABX161" s="20"/>
      <c r="ABY161" s="20"/>
      <c r="ABZ161" s="20"/>
      <c r="ACA161" s="20"/>
      <c r="ACB161" s="20"/>
      <c r="ACC161" s="20"/>
      <c r="ACD161" s="20"/>
      <c r="ACE161" s="20"/>
      <c r="ACF161" s="20"/>
      <c r="ACG161" s="20"/>
      <c r="ACH161" s="20"/>
      <c r="ACI161" s="20"/>
      <c r="ACJ161" s="20"/>
      <c r="ACK161" s="20"/>
      <c r="ACL161" s="20"/>
      <c r="ACM161" s="20"/>
      <c r="ACN161" s="20"/>
      <c r="ACO161" s="20"/>
      <c r="ACP161" s="20"/>
      <c r="ACQ161" s="20"/>
      <c r="ACR161" s="20"/>
      <c r="ACS161" s="20"/>
      <c r="ACT161" s="20"/>
      <c r="ACU161" s="20"/>
      <c r="ACV161" s="20"/>
      <c r="ACW161" s="20"/>
      <c r="ACX161" s="20"/>
      <c r="ACY161" s="20"/>
      <c r="ACZ161" s="20"/>
      <c r="ADA161" s="20"/>
      <c r="ADB161" s="20"/>
      <c r="ADC161" s="20"/>
      <c r="ADD161" s="20"/>
      <c r="ADE161" s="20"/>
      <c r="ADF161" s="20"/>
      <c r="ADG161" s="20"/>
      <c r="ADH161" s="20"/>
      <c r="ADI161" s="20"/>
      <c r="ADJ161" s="20"/>
      <c r="ADK161" s="20"/>
      <c r="ADL161" s="20"/>
      <c r="ADM161" s="20"/>
      <c r="ADN161" s="20"/>
      <c r="ADO161" s="20"/>
      <c r="ADP161" s="20"/>
      <c r="ADQ161" s="20"/>
      <c r="ADR161" s="20"/>
      <c r="ADS161" s="20"/>
      <c r="ADT161" s="20"/>
      <c r="ADU161" s="20"/>
      <c r="ADV161" s="20"/>
      <c r="ADW161" s="20"/>
      <c r="ADX161" s="20"/>
      <c r="ADY161" s="20"/>
      <c r="ADZ161" s="20"/>
      <c r="AEA161" s="20"/>
      <c r="AEB161" s="20"/>
      <c r="AEC161" s="20"/>
      <c r="AED161" s="20"/>
      <c r="AEE161" s="20"/>
      <c r="AEF161" s="20"/>
      <c r="AEG161" s="20"/>
      <c r="AEH161" s="20"/>
      <c r="AEI161" s="20"/>
      <c r="AEJ161" s="20"/>
      <c r="AEK161" s="20"/>
      <c r="AEL161" s="20"/>
      <c r="AEM161" s="20"/>
      <c r="AEN161" s="20"/>
      <c r="AEO161" s="20"/>
      <c r="AEP161" s="20"/>
      <c r="AEQ161" s="20"/>
      <c r="AER161" s="20"/>
      <c r="AES161" s="20"/>
      <c r="AET161" s="20"/>
      <c r="AEU161" s="20"/>
      <c r="AEV161" s="20"/>
      <c r="AEW161" s="20"/>
      <c r="AEX161" s="20"/>
      <c r="AEY161" s="20"/>
      <c r="AEZ161" s="20"/>
      <c r="AFA161" s="20"/>
      <c r="AFB161" s="20"/>
      <c r="AFC161" s="20"/>
      <c r="AFD161" s="20"/>
      <c r="AFE161" s="20"/>
      <c r="AFF161" s="20"/>
      <c r="AFG161" s="20"/>
      <c r="AFH161" s="20"/>
      <c r="AFI161" s="20"/>
      <c r="AFJ161" s="20"/>
      <c r="AFK161" s="20"/>
      <c r="AFL161" s="20"/>
      <c r="AFM161" s="20"/>
      <c r="AFN161" s="20"/>
      <c r="AFO161" s="20"/>
      <c r="AFP161" s="20"/>
      <c r="AFQ161" s="20"/>
      <c r="AFR161" s="20"/>
      <c r="AFS161" s="20"/>
      <c r="AFT161" s="20"/>
      <c r="AFU161" s="20"/>
      <c r="AFV161" s="20"/>
      <c r="AFW161" s="20"/>
      <c r="AFX161" s="20"/>
      <c r="AFY161" s="20"/>
      <c r="AFZ161" s="20"/>
      <c r="AGA161" s="20"/>
      <c r="AGB161" s="20"/>
      <c r="AGC161" s="20"/>
      <c r="AGD161" s="20"/>
      <c r="AGE161" s="20"/>
      <c r="AGF161" s="20"/>
      <c r="AGG161" s="20"/>
      <c r="AGH161" s="20"/>
      <c r="AGI161" s="20"/>
      <c r="AGJ161" s="20"/>
      <c r="AGK161" s="20"/>
      <c r="AGL161" s="20"/>
      <c r="AGM161" s="20"/>
      <c r="AGN161" s="20"/>
      <c r="AGO161" s="20"/>
      <c r="AGP161" s="20"/>
      <c r="AGQ161" s="20"/>
      <c r="AGR161" s="20"/>
      <c r="AGS161" s="20"/>
      <c r="AGT161" s="20"/>
      <c r="AGU161" s="20"/>
      <c r="AGV161" s="20"/>
      <c r="AGW161" s="20"/>
      <c r="AGX161" s="20"/>
      <c r="AGY161" s="20"/>
      <c r="AGZ161" s="20"/>
      <c r="AHA161" s="20"/>
      <c r="AHB161" s="20"/>
      <c r="AHC161" s="20"/>
      <c r="AHD161" s="20"/>
      <c r="AHE161" s="20"/>
      <c r="AHF161" s="20"/>
      <c r="AHG161" s="20"/>
      <c r="AHH161" s="20"/>
      <c r="AHI161" s="20"/>
      <c r="AHJ161" s="20"/>
      <c r="AHK161" s="20"/>
      <c r="AHL161" s="20"/>
      <c r="AHM161" s="20"/>
      <c r="AHN161" s="20"/>
      <c r="AHO161" s="20"/>
      <c r="AHP161" s="20"/>
      <c r="AHQ161" s="20"/>
      <c r="AHR161" s="20"/>
      <c r="AHS161" s="20"/>
      <c r="AHT161" s="20"/>
      <c r="AHU161" s="20"/>
      <c r="AHV161" s="20"/>
      <c r="AHW161" s="20"/>
      <c r="AHX161" s="20"/>
      <c r="AHY161" s="20"/>
      <c r="AHZ161" s="20"/>
      <c r="AIA161" s="20"/>
      <c r="AIB161" s="20"/>
      <c r="AIC161" s="20"/>
      <c r="AID161" s="20"/>
      <c r="AIE161" s="20"/>
      <c r="AIF161" s="20"/>
      <c r="AIG161" s="20"/>
      <c r="AIH161" s="20"/>
      <c r="AII161" s="20"/>
      <c r="AIJ161" s="20"/>
      <c r="AIK161" s="20"/>
      <c r="AIL161" s="20"/>
      <c r="AIM161" s="20"/>
      <c r="AIN161" s="20"/>
      <c r="AIO161" s="20"/>
      <c r="AIP161" s="20"/>
      <c r="AIQ161" s="20"/>
      <c r="AIR161" s="20"/>
      <c r="AIS161" s="20"/>
      <c r="AIT161" s="20"/>
      <c r="AIU161" s="20"/>
      <c r="AIV161" s="20"/>
      <c r="AIW161" s="20"/>
      <c r="AIX161" s="20"/>
      <c r="AIY161" s="20"/>
      <c r="AIZ161" s="20"/>
      <c r="AJA161" s="20"/>
      <c r="AJB161" s="20"/>
      <c r="AJC161" s="20"/>
      <c r="AJD161" s="20"/>
      <c r="AJE161" s="20"/>
      <c r="AJF161" s="20"/>
      <c r="AJG161" s="20"/>
      <c r="AJH161" s="20"/>
      <c r="AJI161" s="20"/>
      <c r="AJJ161" s="20"/>
      <c r="AJK161" s="20"/>
      <c r="AJL161" s="20"/>
      <c r="AJM161" s="20"/>
      <c r="AJN161" s="20"/>
      <c r="AJO161" s="20"/>
      <c r="AJP161" s="20"/>
      <c r="AJQ161" s="20"/>
      <c r="AJR161" s="20"/>
      <c r="AJS161" s="20"/>
      <c r="AJT161" s="20"/>
      <c r="AJU161" s="20"/>
      <c r="AJV161" s="20"/>
      <c r="AJW161" s="20"/>
      <c r="AJX161" s="20"/>
      <c r="AJY161" s="20"/>
      <c r="AJZ161" s="20"/>
      <c r="AKA161" s="20"/>
      <c r="AKB161" s="20"/>
      <c r="AKC161" s="20"/>
      <c r="AKD161" s="20"/>
      <c r="AKE161" s="20"/>
      <c r="AKF161" s="20"/>
      <c r="AKG161" s="20"/>
      <c r="AKH161" s="20"/>
      <c r="AKI161" s="20"/>
      <c r="AKJ161" s="20"/>
      <c r="AKK161" s="20"/>
      <c r="AKL161" s="20"/>
      <c r="AKM161" s="20"/>
      <c r="AKN161" s="20"/>
      <c r="AKO161" s="20"/>
      <c r="AKP161" s="20"/>
      <c r="AKQ161" s="20"/>
      <c r="AKR161" s="20"/>
      <c r="AKS161" s="20"/>
      <c r="AKT161" s="20"/>
      <c r="AKU161" s="20"/>
      <c r="AKV161" s="20"/>
      <c r="AKW161" s="20"/>
      <c r="AKX161" s="20"/>
      <c r="AKY161" s="20"/>
      <c r="AKZ161" s="20"/>
      <c r="ALA161" s="20"/>
      <c r="ALB161" s="20"/>
      <c r="ALC161" s="20"/>
      <c r="ALD161" s="20"/>
      <c r="ALE161" s="20"/>
      <c r="ALF161" s="20"/>
      <c r="ALG161" s="20"/>
      <c r="ALH161" s="20"/>
      <c r="ALI161" s="20"/>
      <c r="ALJ161" s="20"/>
      <c r="ALK161" s="20"/>
      <c r="ALL161" s="20"/>
      <c r="ALM161" s="20"/>
      <c r="ALN161" s="20"/>
      <c r="ALO161" s="20"/>
      <c r="ALP161" s="20"/>
      <c r="ALQ161" s="20"/>
      <c r="ALR161" s="20"/>
      <c r="ALS161" s="20"/>
      <c r="ALT161" s="20"/>
      <c r="ALU161" s="20"/>
      <c r="ALV161" s="20"/>
      <c r="ALW161" s="20"/>
      <c r="ALX161" s="20"/>
      <c r="ALY161" s="20"/>
      <c r="ALZ161" s="20"/>
      <c r="AMA161" s="20"/>
      <c r="AMB161" s="20"/>
      <c r="AMC161" s="20"/>
      <c r="AMD161" s="20"/>
      <c r="AME161" s="20"/>
      <c r="AMF161" s="20"/>
      <c r="AMG161" s="20"/>
      <c r="AMH161" s="20"/>
      <c r="AMI161" s="20"/>
      <c r="AMJ161" s="20"/>
      <c r="AMK161" s="20"/>
    </row>
    <row r="162" spans="1:1025" s="21" customFormat="1" ht="15" customHeight="1">
      <c r="A162" s="127" t="s">
        <v>108</v>
      </c>
      <c r="B162" s="265" t="s">
        <v>195</v>
      </c>
      <c r="C162" s="265"/>
      <c r="D162" s="265"/>
      <c r="E162" s="265"/>
      <c r="F162" s="265"/>
      <c r="G162" s="265"/>
      <c r="I162" s="20"/>
      <c r="J162" s="7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/>
      <c r="IW162" s="20"/>
      <c r="IX162" s="20"/>
      <c r="IY162" s="20"/>
      <c r="IZ162" s="20"/>
      <c r="JA162" s="20"/>
      <c r="JB162" s="20"/>
      <c r="JC162" s="20"/>
      <c r="JD162" s="20"/>
      <c r="JE162" s="20"/>
      <c r="JF162" s="20"/>
      <c r="JG162" s="20"/>
      <c r="JH162" s="20"/>
      <c r="JI162" s="20"/>
      <c r="JJ162" s="20"/>
      <c r="JK162" s="20"/>
      <c r="JL162" s="20"/>
      <c r="JM162" s="20"/>
      <c r="JN162" s="20"/>
      <c r="JO162" s="20"/>
      <c r="JP162" s="20"/>
      <c r="JQ162" s="20"/>
      <c r="JR162" s="20"/>
      <c r="JS162" s="20"/>
      <c r="JT162" s="20"/>
      <c r="JU162" s="20"/>
      <c r="JV162" s="20"/>
      <c r="JW162" s="20"/>
      <c r="JX162" s="20"/>
      <c r="JY162" s="20"/>
      <c r="JZ162" s="20"/>
      <c r="KA162" s="20"/>
      <c r="KB162" s="20"/>
      <c r="KC162" s="20"/>
      <c r="KD162" s="20"/>
      <c r="KE162" s="20"/>
      <c r="KF162" s="20"/>
      <c r="KG162" s="20"/>
      <c r="KH162" s="20"/>
      <c r="KI162" s="20"/>
      <c r="KJ162" s="20"/>
      <c r="KK162" s="20"/>
      <c r="KL162" s="20"/>
      <c r="KM162" s="20"/>
      <c r="KN162" s="20"/>
      <c r="KO162" s="20"/>
      <c r="KP162" s="20"/>
      <c r="KQ162" s="20"/>
      <c r="KR162" s="20"/>
      <c r="KS162" s="20"/>
      <c r="KT162" s="20"/>
      <c r="KU162" s="20"/>
      <c r="KV162" s="20"/>
      <c r="KW162" s="20"/>
      <c r="KX162" s="20"/>
      <c r="KY162" s="20"/>
      <c r="KZ162" s="20"/>
      <c r="LA162" s="20"/>
      <c r="LB162" s="20"/>
      <c r="LC162" s="20"/>
      <c r="LD162" s="20"/>
      <c r="LE162" s="20"/>
      <c r="LF162" s="20"/>
      <c r="LG162" s="20"/>
      <c r="LH162" s="20"/>
      <c r="LI162" s="20"/>
      <c r="LJ162" s="20"/>
      <c r="LK162" s="20"/>
      <c r="LL162" s="20"/>
      <c r="LM162" s="20"/>
      <c r="LN162" s="20"/>
      <c r="LO162" s="20"/>
      <c r="LP162" s="20"/>
      <c r="LQ162" s="20"/>
      <c r="LR162" s="20"/>
      <c r="LS162" s="20"/>
      <c r="LT162" s="20"/>
      <c r="LU162" s="20"/>
      <c r="LV162" s="20"/>
      <c r="LW162" s="20"/>
      <c r="LX162" s="20"/>
      <c r="LY162" s="20"/>
      <c r="LZ162" s="20"/>
      <c r="MA162" s="20"/>
      <c r="MB162" s="20"/>
      <c r="MC162" s="20"/>
      <c r="MD162" s="20"/>
      <c r="ME162" s="20"/>
      <c r="MF162" s="20"/>
      <c r="MG162" s="20"/>
      <c r="MH162" s="20"/>
      <c r="MI162" s="20"/>
      <c r="MJ162" s="20"/>
      <c r="MK162" s="20"/>
      <c r="ML162" s="20"/>
      <c r="MM162" s="20"/>
      <c r="MN162" s="20"/>
      <c r="MO162" s="20"/>
      <c r="MP162" s="20"/>
      <c r="MQ162" s="20"/>
      <c r="MR162" s="20"/>
      <c r="MS162" s="20"/>
      <c r="MT162" s="20"/>
      <c r="MU162" s="20"/>
      <c r="MV162" s="20"/>
      <c r="MW162" s="20"/>
      <c r="MX162" s="20"/>
      <c r="MY162" s="20"/>
      <c r="MZ162" s="20"/>
      <c r="NA162" s="20"/>
      <c r="NB162" s="20"/>
      <c r="NC162" s="20"/>
      <c r="ND162" s="20"/>
      <c r="NE162" s="20"/>
      <c r="NF162" s="20"/>
      <c r="NG162" s="20"/>
      <c r="NH162" s="20"/>
      <c r="NI162" s="20"/>
      <c r="NJ162" s="20"/>
      <c r="NK162" s="20"/>
      <c r="NL162" s="20"/>
      <c r="NM162" s="20"/>
      <c r="NN162" s="20"/>
      <c r="NO162" s="20"/>
      <c r="NP162" s="20"/>
      <c r="NQ162" s="20"/>
      <c r="NR162" s="20"/>
      <c r="NS162" s="20"/>
      <c r="NT162" s="20"/>
      <c r="NU162" s="20"/>
      <c r="NV162" s="20"/>
      <c r="NW162" s="20"/>
      <c r="NX162" s="20"/>
      <c r="NY162" s="20"/>
      <c r="NZ162" s="20"/>
      <c r="OA162" s="20"/>
      <c r="OB162" s="20"/>
      <c r="OC162" s="20"/>
      <c r="OD162" s="20"/>
      <c r="OE162" s="20"/>
      <c r="OF162" s="20"/>
      <c r="OG162" s="20"/>
      <c r="OH162" s="20"/>
      <c r="OI162" s="20"/>
      <c r="OJ162" s="20"/>
      <c r="OK162" s="20"/>
      <c r="OL162" s="20"/>
      <c r="OM162" s="20"/>
      <c r="ON162" s="20"/>
      <c r="OO162" s="20"/>
      <c r="OP162" s="20"/>
      <c r="OQ162" s="20"/>
      <c r="OR162" s="20"/>
      <c r="OS162" s="20"/>
      <c r="OT162" s="20"/>
      <c r="OU162" s="20"/>
      <c r="OV162" s="20"/>
      <c r="OW162" s="20"/>
      <c r="OX162" s="20"/>
      <c r="OY162" s="20"/>
      <c r="OZ162" s="20"/>
      <c r="PA162" s="20"/>
      <c r="PB162" s="20"/>
      <c r="PC162" s="20"/>
      <c r="PD162" s="20"/>
      <c r="PE162" s="20"/>
      <c r="PF162" s="20"/>
      <c r="PG162" s="20"/>
      <c r="PH162" s="20"/>
      <c r="PI162" s="20"/>
      <c r="PJ162" s="20"/>
      <c r="PK162" s="20"/>
      <c r="PL162" s="20"/>
      <c r="PM162" s="20"/>
      <c r="PN162" s="20"/>
      <c r="PO162" s="20"/>
      <c r="PP162" s="20"/>
      <c r="PQ162" s="20"/>
      <c r="PR162" s="20"/>
      <c r="PS162" s="20"/>
      <c r="PT162" s="20"/>
      <c r="PU162" s="20"/>
      <c r="PV162" s="20"/>
      <c r="PW162" s="20"/>
      <c r="PX162" s="20"/>
      <c r="PY162" s="20"/>
      <c r="PZ162" s="20"/>
      <c r="QA162" s="20"/>
      <c r="QB162" s="20"/>
      <c r="QC162" s="20"/>
      <c r="QD162" s="20"/>
      <c r="QE162" s="20"/>
      <c r="QF162" s="20"/>
      <c r="QG162" s="20"/>
      <c r="QH162" s="20"/>
      <c r="QI162" s="20"/>
      <c r="QJ162" s="20"/>
      <c r="QK162" s="20"/>
      <c r="QL162" s="20"/>
      <c r="QM162" s="20"/>
      <c r="QN162" s="20"/>
      <c r="QO162" s="20"/>
      <c r="QP162" s="20"/>
      <c r="QQ162" s="20"/>
      <c r="QR162" s="20"/>
      <c r="QS162" s="20"/>
      <c r="QT162" s="20"/>
      <c r="QU162" s="20"/>
      <c r="QV162" s="20"/>
      <c r="QW162" s="20"/>
      <c r="QX162" s="20"/>
      <c r="QY162" s="20"/>
      <c r="QZ162" s="20"/>
      <c r="RA162" s="20"/>
      <c r="RB162" s="20"/>
      <c r="RC162" s="20"/>
      <c r="RD162" s="20"/>
      <c r="RE162" s="20"/>
      <c r="RF162" s="20"/>
      <c r="RG162" s="20"/>
      <c r="RH162" s="20"/>
      <c r="RI162" s="20"/>
      <c r="RJ162" s="20"/>
      <c r="RK162" s="20"/>
      <c r="RL162" s="20"/>
      <c r="RM162" s="20"/>
      <c r="RN162" s="20"/>
      <c r="RO162" s="20"/>
      <c r="RP162" s="20"/>
      <c r="RQ162" s="20"/>
      <c r="RR162" s="20"/>
      <c r="RS162" s="20"/>
      <c r="RT162" s="20"/>
      <c r="RU162" s="20"/>
      <c r="RV162" s="20"/>
      <c r="RW162" s="20"/>
      <c r="RX162" s="20"/>
      <c r="RY162" s="20"/>
      <c r="RZ162" s="20"/>
      <c r="SA162" s="20"/>
      <c r="SB162" s="20"/>
      <c r="SC162" s="20"/>
      <c r="SD162" s="20"/>
      <c r="SE162" s="20"/>
      <c r="SF162" s="20"/>
      <c r="SG162" s="20"/>
      <c r="SH162" s="20"/>
      <c r="SI162" s="20"/>
      <c r="SJ162" s="20"/>
      <c r="SK162" s="20"/>
      <c r="SL162" s="20"/>
      <c r="SM162" s="20"/>
      <c r="SN162" s="20"/>
      <c r="SO162" s="20"/>
      <c r="SP162" s="20"/>
      <c r="SQ162" s="20"/>
      <c r="SR162" s="20"/>
      <c r="SS162" s="20"/>
      <c r="ST162" s="20"/>
      <c r="SU162" s="20"/>
      <c r="SV162" s="20"/>
      <c r="SW162" s="20"/>
      <c r="SX162" s="20"/>
      <c r="SY162" s="20"/>
      <c r="SZ162" s="20"/>
      <c r="TA162" s="20"/>
      <c r="TB162" s="20"/>
      <c r="TC162" s="20"/>
      <c r="TD162" s="20"/>
      <c r="TE162" s="20"/>
      <c r="TF162" s="20"/>
      <c r="TG162" s="20"/>
      <c r="TH162" s="20"/>
      <c r="TI162" s="20"/>
      <c r="TJ162" s="20"/>
      <c r="TK162" s="20"/>
      <c r="TL162" s="20"/>
      <c r="TM162" s="20"/>
      <c r="TN162" s="20"/>
      <c r="TO162" s="20"/>
      <c r="TP162" s="20"/>
      <c r="TQ162" s="20"/>
      <c r="TR162" s="20"/>
      <c r="TS162" s="20"/>
      <c r="TT162" s="20"/>
      <c r="TU162" s="20"/>
      <c r="TV162" s="20"/>
      <c r="TW162" s="20"/>
      <c r="TX162" s="20"/>
      <c r="TY162" s="20"/>
      <c r="TZ162" s="20"/>
      <c r="UA162" s="20"/>
      <c r="UB162" s="20"/>
      <c r="UC162" s="20"/>
      <c r="UD162" s="20"/>
      <c r="UE162" s="20"/>
      <c r="UF162" s="20"/>
      <c r="UG162" s="20"/>
      <c r="UH162" s="20"/>
      <c r="UI162" s="20"/>
      <c r="UJ162" s="20"/>
      <c r="UK162" s="20"/>
      <c r="UL162" s="20"/>
      <c r="UM162" s="20"/>
      <c r="UN162" s="20"/>
      <c r="UO162" s="20"/>
      <c r="UP162" s="20"/>
      <c r="UQ162" s="20"/>
      <c r="UR162" s="20"/>
      <c r="US162" s="20"/>
      <c r="UT162" s="20"/>
      <c r="UU162" s="20"/>
      <c r="UV162" s="20"/>
      <c r="UW162" s="20"/>
      <c r="UX162" s="20"/>
      <c r="UY162" s="20"/>
      <c r="UZ162" s="20"/>
      <c r="VA162" s="20"/>
      <c r="VB162" s="20"/>
      <c r="VC162" s="20"/>
      <c r="VD162" s="20"/>
      <c r="VE162" s="20"/>
      <c r="VF162" s="20"/>
      <c r="VG162" s="20"/>
      <c r="VH162" s="20"/>
      <c r="VI162" s="20"/>
      <c r="VJ162" s="20"/>
      <c r="VK162" s="20"/>
      <c r="VL162" s="20"/>
      <c r="VM162" s="20"/>
      <c r="VN162" s="20"/>
      <c r="VO162" s="20"/>
      <c r="VP162" s="20"/>
      <c r="VQ162" s="20"/>
      <c r="VR162" s="20"/>
      <c r="VS162" s="20"/>
      <c r="VT162" s="20"/>
      <c r="VU162" s="20"/>
      <c r="VV162" s="20"/>
      <c r="VW162" s="20"/>
      <c r="VX162" s="20"/>
      <c r="VY162" s="20"/>
      <c r="VZ162" s="20"/>
      <c r="WA162" s="20"/>
      <c r="WB162" s="20"/>
      <c r="WC162" s="20"/>
      <c r="WD162" s="20"/>
      <c r="WE162" s="20"/>
      <c r="WF162" s="20"/>
      <c r="WG162" s="20"/>
      <c r="WH162" s="20"/>
      <c r="WI162" s="20"/>
      <c r="WJ162" s="20"/>
      <c r="WK162" s="20"/>
      <c r="WL162" s="20"/>
      <c r="WM162" s="20"/>
      <c r="WN162" s="20"/>
      <c r="WO162" s="20"/>
      <c r="WP162" s="20"/>
      <c r="WQ162" s="20"/>
      <c r="WR162" s="20"/>
      <c r="WS162" s="20"/>
      <c r="WT162" s="20"/>
      <c r="WU162" s="20"/>
      <c r="WV162" s="20"/>
      <c r="WW162" s="20"/>
      <c r="WX162" s="20"/>
      <c r="WY162" s="20"/>
      <c r="WZ162" s="20"/>
      <c r="XA162" s="20"/>
      <c r="XB162" s="20"/>
      <c r="XC162" s="20"/>
      <c r="XD162" s="20"/>
      <c r="XE162" s="20"/>
      <c r="XF162" s="20"/>
      <c r="XG162" s="20"/>
      <c r="XH162" s="20"/>
      <c r="XI162" s="20"/>
      <c r="XJ162" s="20"/>
      <c r="XK162" s="20"/>
      <c r="XL162" s="20"/>
      <c r="XM162" s="20"/>
      <c r="XN162" s="20"/>
      <c r="XO162" s="20"/>
      <c r="XP162" s="20"/>
      <c r="XQ162" s="20"/>
      <c r="XR162" s="20"/>
      <c r="XS162" s="20"/>
      <c r="XT162" s="20"/>
      <c r="XU162" s="20"/>
      <c r="XV162" s="20"/>
      <c r="XW162" s="20"/>
      <c r="XX162" s="20"/>
      <c r="XY162" s="20"/>
      <c r="XZ162" s="20"/>
      <c r="YA162" s="20"/>
      <c r="YB162" s="20"/>
      <c r="YC162" s="20"/>
      <c r="YD162" s="20"/>
      <c r="YE162" s="20"/>
      <c r="YF162" s="20"/>
      <c r="YG162" s="20"/>
      <c r="YH162" s="20"/>
      <c r="YI162" s="20"/>
      <c r="YJ162" s="20"/>
      <c r="YK162" s="20"/>
      <c r="YL162" s="20"/>
      <c r="YM162" s="20"/>
      <c r="YN162" s="20"/>
      <c r="YO162" s="20"/>
      <c r="YP162" s="20"/>
      <c r="YQ162" s="20"/>
      <c r="YR162" s="20"/>
      <c r="YS162" s="20"/>
      <c r="YT162" s="20"/>
      <c r="YU162" s="20"/>
      <c r="YV162" s="20"/>
      <c r="YW162" s="20"/>
      <c r="YX162" s="20"/>
      <c r="YY162" s="20"/>
      <c r="YZ162" s="20"/>
      <c r="ZA162" s="20"/>
      <c r="ZB162" s="20"/>
      <c r="ZC162" s="20"/>
      <c r="ZD162" s="20"/>
      <c r="ZE162" s="20"/>
      <c r="ZF162" s="20"/>
      <c r="ZG162" s="20"/>
      <c r="ZH162" s="20"/>
      <c r="ZI162" s="20"/>
      <c r="ZJ162" s="20"/>
      <c r="ZK162" s="20"/>
      <c r="ZL162" s="20"/>
      <c r="ZM162" s="20"/>
      <c r="ZN162" s="20"/>
      <c r="ZO162" s="20"/>
      <c r="ZP162" s="20"/>
      <c r="ZQ162" s="20"/>
      <c r="ZR162" s="20"/>
      <c r="ZS162" s="20"/>
      <c r="ZT162" s="20"/>
      <c r="ZU162" s="20"/>
      <c r="ZV162" s="20"/>
      <c r="ZW162" s="20"/>
      <c r="ZX162" s="20"/>
      <c r="ZY162" s="20"/>
      <c r="ZZ162" s="20"/>
      <c r="AAA162" s="20"/>
      <c r="AAB162" s="20"/>
      <c r="AAC162" s="20"/>
      <c r="AAD162" s="20"/>
      <c r="AAE162" s="20"/>
      <c r="AAF162" s="20"/>
      <c r="AAG162" s="20"/>
      <c r="AAH162" s="20"/>
      <c r="AAI162" s="20"/>
      <c r="AAJ162" s="20"/>
      <c r="AAK162" s="20"/>
      <c r="AAL162" s="20"/>
      <c r="AAM162" s="20"/>
      <c r="AAN162" s="20"/>
      <c r="AAO162" s="20"/>
      <c r="AAP162" s="20"/>
      <c r="AAQ162" s="20"/>
      <c r="AAR162" s="20"/>
      <c r="AAS162" s="20"/>
      <c r="AAT162" s="20"/>
      <c r="AAU162" s="20"/>
      <c r="AAV162" s="20"/>
      <c r="AAW162" s="20"/>
      <c r="AAX162" s="20"/>
      <c r="AAY162" s="20"/>
      <c r="AAZ162" s="20"/>
      <c r="ABA162" s="20"/>
      <c r="ABB162" s="20"/>
      <c r="ABC162" s="20"/>
      <c r="ABD162" s="20"/>
      <c r="ABE162" s="20"/>
      <c r="ABF162" s="20"/>
      <c r="ABG162" s="20"/>
      <c r="ABH162" s="20"/>
      <c r="ABI162" s="20"/>
      <c r="ABJ162" s="20"/>
      <c r="ABK162" s="20"/>
      <c r="ABL162" s="20"/>
      <c r="ABM162" s="20"/>
      <c r="ABN162" s="20"/>
      <c r="ABO162" s="20"/>
      <c r="ABP162" s="20"/>
      <c r="ABQ162" s="20"/>
      <c r="ABR162" s="20"/>
      <c r="ABS162" s="20"/>
      <c r="ABT162" s="20"/>
      <c r="ABU162" s="20"/>
      <c r="ABV162" s="20"/>
      <c r="ABW162" s="20"/>
      <c r="ABX162" s="20"/>
      <c r="ABY162" s="20"/>
      <c r="ABZ162" s="20"/>
      <c r="ACA162" s="20"/>
      <c r="ACB162" s="20"/>
      <c r="ACC162" s="20"/>
      <c r="ACD162" s="20"/>
      <c r="ACE162" s="20"/>
      <c r="ACF162" s="20"/>
      <c r="ACG162" s="20"/>
      <c r="ACH162" s="20"/>
      <c r="ACI162" s="20"/>
      <c r="ACJ162" s="20"/>
      <c r="ACK162" s="20"/>
      <c r="ACL162" s="20"/>
      <c r="ACM162" s="20"/>
      <c r="ACN162" s="20"/>
      <c r="ACO162" s="20"/>
      <c r="ACP162" s="20"/>
      <c r="ACQ162" s="20"/>
      <c r="ACR162" s="20"/>
      <c r="ACS162" s="20"/>
      <c r="ACT162" s="20"/>
      <c r="ACU162" s="20"/>
      <c r="ACV162" s="20"/>
      <c r="ACW162" s="20"/>
      <c r="ACX162" s="20"/>
      <c r="ACY162" s="20"/>
      <c r="ACZ162" s="20"/>
      <c r="ADA162" s="20"/>
      <c r="ADB162" s="20"/>
      <c r="ADC162" s="20"/>
      <c r="ADD162" s="20"/>
      <c r="ADE162" s="20"/>
      <c r="ADF162" s="20"/>
      <c r="ADG162" s="20"/>
      <c r="ADH162" s="20"/>
      <c r="ADI162" s="20"/>
      <c r="ADJ162" s="20"/>
      <c r="ADK162" s="20"/>
      <c r="ADL162" s="20"/>
      <c r="ADM162" s="20"/>
      <c r="ADN162" s="20"/>
      <c r="ADO162" s="20"/>
      <c r="ADP162" s="20"/>
      <c r="ADQ162" s="20"/>
      <c r="ADR162" s="20"/>
      <c r="ADS162" s="20"/>
      <c r="ADT162" s="20"/>
      <c r="ADU162" s="20"/>
      <c r="ADV162" s="20"/>
      <c r="ADW162" s="20"/>
      <c r="ADX162" s="20"/>
      <c r="ADY162" s="20"/>
      <c r="ADZ162" s="20"/>
      <c r="AEA162" s="20"/>
      <c r="AEB162" s="20"/>
      <c r="AEC162" s="20"/>
      <c r="AED162" s="20"/>
      <c r="AEE162" s="20"/>
      <c r="AEF162" s="20"/>
      <c r="AEG162" s="20"/>
      <c r="AEH162" s="20"/>
      <c r="AEI162" s="20"/>
      <c r="AEJ162" s="20"/>
      <c r="AEK162" s="20"/>
      <c r="AEL162" s="20"/>
      <c r="AEM162" s="20"/>
      <c r="AEN162" s="20"/>
      <c r="AEO162" s="20"/>
      <c r="AEP162" s="20"/>
      <c r="AEQ162" s="20"/>
      <c r="AER162" s="20"/>
      <c r="AES162" s="20"/>
      <c r="AET162" s="20"/>
      <c r="AEU162" s="20"/>
      <c r="AEV162" s="20"/>
      <c r="AEW162" s="20"/>
      <c r="AEX162" s="20"/>
      <c r="AEY162" s="20"/>
      <c r="AEZ162" s="20"/>
      <c r="AFA162" s="20"/>
      <c r="AFB162" s="20"/>
      <c r="AFC162" s="20"/>
      <c r="AFD162" s="20"/>
      <c r="AFE162" s="20"/>
      <c r="AFF162" s="20"/>
      <c r="AFG162" s="20"/>
      <c r="AFH162" s="20"/>
      <c r="AFI162" s="20"/>
      <c r="AFJ162" s="20"/>
      <c r="AFK162" s="20"/>
      <c r="AFL162" s="20"/>
      <c r="AFM162" s="20"/>
      <c r="AFN162" s="20"/>
      <c r="AFO162" s="20"/>
      <c r="AFP162" s="20"/>
      <c r="AFQ162" s="20"/>
      <c r="AFR162" s="20"/>
      <c r="AFS162" s="20"/>
      <c r="AFT162" s="20"/>
      <c r="AFU162" s="20"/>
      <c r="AFV162" s="20"/>
      <c r="AFW162" s="20"/>
      <c r="AFX162" s="20"/>
      <c r="AFY162" s="20"/>
      <c r="AFZ162" s="20"/>
      <c r="AGA162" s="20"/>
      <c r="AGB162" s="20"/>
      <c r="AGC162" s="20"/>
      <c r="AGD162" s="20"/>
      <c r="AGE162" s="20"/>
      <c r="AGF162" s="20"/>
      <c r="AGG162" s="20"/>
      <c r="AGH162" s="20"/>
      <c r="AGI162" s="20"/>
      <c r="AGJ162" s="20"/>
      <c r="AGK162" s="20"/>
      <c r="AGL162" s="20"/>
      <c r="AGM162" s="20"/>
      <c r="AGN162" s="20"/>
      <c r="AGO162" s="20"/>
      <c r="AGP162" s="20"/>
      <c r="AGQ162" s="20"/>
      <c r="AGR162" s="20"/>
      <c r="AGS162" s="20"/>
      <c r="AGT162" s="20"/>
      <c r="AGU162" s="20"/>
      <c r="AGV162" s="20"/>
      <c r="AGW162" s="20"/>
      <c r="AGX162" s="20"/>
      <c r="AGY162" s="20"/>
      <c r="AGZ162" s="20"/>
      <c r="AHA162" s="20"/>
      <c r="AHB162" s="20"/>
      <c r="AHC162" s="20"/>
      <c r="AHD162" s="20"/>
      <c r="AHE162" s="20"/>
      <c r="AHF162" s="20"/>
      <c r="AHG162" s="20"/>
      <c r="AHH162" s="20"/>
      <c r="AHI162" s="20"/>
      <c r="AHJ162" s="20"/>
      <c r="AHK162" s="20"/>
      <c r="AHL162" s="20"/>
      <c r="AHM162" s="20"/>
      <c r="AHN162" s="20"/>
      <c r="AHO162" s="20"/>
      <c r="AHP162" s="20"/>
      <c r="AHQ162" s="20"/>
      <c r="AHR162" s="20"/>
      <c r="AHS162" s="20"/>
      <c r="AHT162" s="20"/>
      <c r="AHU162" s="20"/>
      <c r="AHV162" s="20"/>
      <c r="AHW162" s="20"/>
      <c r="AHX162" s="20"/>
      <c r="AHY162" s="20"/>
      <c r="AHZ162" s="20"/>
      <c r="AIA162" s="20"/>
      <c r="AIB162" s="20"/>
      <c r="AIC162" s="20"/>
      <c r="AID162" s="20"/>
      <c r="AIE162" s="20"/>
      <c r="AIF162" s="20"/>
      <c r="AIG162" s="20"/>
      <c r="AIH162" s="20"/>
      <c r="AII162" s="20"/>
      <c r="AIJ162" s="20"/>
      <c r="AIK162" s="20"/>
      <c r="AIL162" s="20"/>
      <c r="AIM162" s="20"/>
      <c r="AIN162" s="20"/>
      <c r="AIO162" s="20"/>
      <c r="AIP162" s="20"/>
      <c r="AIQ162" s="20"/>
      <c r="AIR162" s="20"/>
      <c r="AIS162" s="20"/>
      <c r="AIT162" s="20"/>
      <c r="AIU162" s="20"/>
      <c r="AIV162" s="20"/>
      <c r="AIW162" s="20"/>
      <c r="AIX162" s="20"/>
      <c r="AIY162" s="20"/>
      <c r="AIZ162" s="20"/>
      <c r="AJA162" s="20"/>
      <c r="AJB162" s="20"/>
      <c r="AJC162" s="20"/>
      <c r="AJD162" s="20"/>
      <c r="AJE162" s="20"/>
      <c r="AJF162" s="20"/>
      <c r="AJG162" s="20"/>
      <c r="AJH162" s="20"/>
      <c r="AJI162" s="20"/>
      <c r="AJJ162" s="20"/>
      <c r="AJK162" s="20"/>
      <c r="AJL162" s="20"/>
      <c r="AJM162" s="20"/>
      <c r="AJN162" s="20"/>
      <c r="AJO162" s="20"/>
      <c r="AJP162" s="20"/>
      <c r="AJQ162" s="20"/>
      <c r="AJR162" s="20"/>
      <c r="AJS162" s="20"/>
      <c r="AJT162" s="20"/>
      <c r="AJU162" s="20"/>
      <c r="AJV162" s="20"/>
      <c r="AJW162" s="20"/>
      <c r="AJX162" s="20"/>
      <c r="AJY162" s="20"/>
      <c r="AJZ162" s="20"/>
      <c r="AKA162" s="20"/>
      <c r="AKB162" s="20"/>
      <c r="AKC162" s="20"/>
      <c r="AKD162" s="20"/>
      <c r="AKE162" s="20"/>
      <c r="AKF162" s="20"/>
      <c r="AKG162" s="20"/>
      <c r="AKH162" s="20"/>
      <c r="AKI162" s="20"/>
      <c r="AKJ162" s="20"/>
      <c r="AKK162" s="20"/>
      <c r="AKL162" s="20"/>
      <c r="AKM162" s="20"/>
      <c r="AKN162" s="20"/>
      <c r="AKO162" s="20"/>
      <c r="AKP162" s="20"/>
      <c r="AKQ162" s="20"/>
      <c r="AKR162" s="20"/>
      <c r="AKS162" s="20"/>
      <c r="AKT162" s="20"/>
      <c r="AKU162" s="20"/>
      <c r="AKV162" s="20"/>
      <c r="AKW162" s="20"/>
      <c r="AKX162" s="20"/>
      <c r="AKY162" s="20"/>
      <c r="AKZ162" s="20"/>
      <c r="ALA162" s="20"/>
      <c r="ALB162" s="20"/>
      <c r="ALC162" s="20"/>
      <c r="ALD162" s="20"/>
      <c r="ALE162" s="20"/>
      <c r="ALF162" s="20"/>
      <c r="ALG162" s="20"/>
      <c r="ALH162" s="20"/>
      <c r="ALI162" s="20"/>
      <c r="ALJ162" s="20"/>
      <c r="ALK162" s="20"/>
      <c r="ALL162" s="20"/>
      <c r="ALM162" s="20"/>
      <c r="ALN162" s="20"/>
      <c r="ALO162" s="20"/>
      <c r="ALP162" s="20"/>
      <c r="ALQ162" s="20"/>
      <c r="ALR162" s="20"/>
      <c r="ALS162" s="20"/>
      <c r="ALT162" s="20"/>
      <c r="ALU162" s="20"/>
      <c r="ALV162" s="20"/>
      <c r="ALW162" s="20"/>
      <c r="ALX162" s="20"/>
      <c r="ALY162" s="20"/>
      <c r="ALZ162" s="20"/>
      <c r="AMA162" s="20"/>
      <c r="AMB162" s="20"/>
      <c r="AMC162" s="20"/>
      <c r="AMD162" s="20"/>
      <c r="AME162" s="20"/>
      <c r="AMF162" s="20"/>
      <c r="AMG162" s="20"/>
      <c r="AMH162" s="20"/>
      <c r="AMI162" s="20"/>
      <c r="AMJ162" s="20"/>
      <c r="AMK162" s="20"/>
    </row>
    <row r="163" spans="1:1025" s="21" customFormat="1" ht="15">
      <c r="A163" s="266" t="s">
        <v>194</v>
      </c>
      <c r="B163" s="267" t="s">
        <v>196</v>
      </c>
      <c r="C163" s="268" t="s">
        <v>197</v>
      </c>
      <c r="D163" s="268"/>
      <c r="E163" s="236"/>
      <c r="F163" s="237"/>
      <c r="G163" s="238"/>
      <c r="I163" s="20"/>
      <c r="J163" s="7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  <c r="IX163" s="20"/>
      <c r="IY163" s="20"/>
      <c r="IZ163" s="20"/>
      <c r="JA163" s="20"/>
      <c r="JB163" s="20"/>
      <c r="JC163" s="20"/>
      <c r="JD163" s="20"/>
      <c r="JE163" s="20"/>
      <c r="JF163" s="20"/>
      <c r="JG163" s="20"/>
      <c r="JH163" s="20"/>
      <c r="JI163" s="20"/>
      <c r="JJ163" s="20"/>
      <c r="JK163" s="20"/>
      <c r="JL163" s="20"/>
      <c r="JM163" s="20"/>
      <c r="JN163" s="20"/>
      <c r="JO163" s="20"/>
      <c r="JP163" s="20"/>
      <c r="JQ163" s="20"/>
      <c r="JR163" s="20"/>
      <c r="JS163" s="20"/>
      <c r="JT163" s="20"/>
      <c r="JU163" s="20"/>
      <c r="JV163" s="20"/>
      <c r="JW163" s="20"/>
      <c r="JX163" s="20"/>
      <c r="JY163" s="20"/>
      <c r="JZ163" s="20"/>
      <c r="KA163" s="20"/>
      <c r="KB163" s="20"/>
      <c r="KC163" s="20"/>
      <c r="KD163" s="20"/>
      <c r="KE163" s="20"/>
      <c r="KF163" s="20"/>
      <c r="KG163" s="20"/>
      <c r="KH163" s="20"/>
      <c r="KI163" s="20"/>
      <c r="KJ163" s="20"/>
      <c r="KK163" s="20"/>
      <c r="KL163" s="20"/>
      <c r="KM163" s="20"/>
      <c r="KN163" s="20"/>
      <c r="KO163" s="20"/>
      <c r="KP163" s="20"/>
      <c r="KQ163" s="20"/>
      <c r="KR163" s="20"/>
      <c r="KS163" s="20"/>
      <c r="KT163" s="20"/>
      <c r="KU163" s="20"/>
      <c r="KV163" s="20"/>
      <c r="KW163" s="20"/>
      <c r="KX163" s="20"/>
      <c r="KY163" s="20"/>
      <c r="KZ163" s="20"/>
      <c r="LA163" s="20"/>
      <c r="LB163" s="20"/>
      <c r="LC163" s="20"/>
      <c r="LD163" s="20"/>
      <c r="LE163" s="20"/>
      <c r="LF163" s="20"/>
      <c r="LG163" s="20"/>
      <c r="LH163" s="20"/>
      <c r="LI163" s="20"/>
      <c r="LJ163" s="20"/>
      <c r="LK163" s="20"/>
      <c r="LL163" s="20"/>
      <c r="LM163" s="20"/>
      <c r="LN163" s="20"/>
      <c r="LO163" s="20"/>
      <c r="LP163" s="20"/>
      <c r="LQ163" s="20"/>
      <c r="LR163" s="20"/>
      <c r="LS163" s="20"/>
      <c r="LT163" s="20"/>
      <c r="LU163" s="20"/>
      <c r="LV163" s="20"/>
      <c r="LW163" s="20"/>
      <c r="LX163" s="20"/>
      <c r="LY163" s="20"/>
      <c r="LZ163" s="20"/>
      <c r="MA163" s="20"/>
      <c r="MB163" s="20"/>
      <c r="MC163" s="20"/>
      <c r="MD163" s="20"/>
      <c r="ME163" s="20"/>
      <c r="MF163" s="20"/>
      <c r="MG163" s="20"/>
      <c r="MH163" s="20"/>
      <c r="MI163" s="20"/>
      <c r="MJ163" s="20"/>
      <c r="MK163" s="20"/>
      <c r="ML163" s="20"/>
      <c r="MM163" s="20"/>
      <c r="MN163" s="20"/>
      <c r="MO163" s="20"/>
      <c r="MP163" s="20"/>
      <c r="MQ163" s="20"/>
      <c r="MR163" s="20"/>
      <c r="MS163" s="20"/>
      <c r="MT163" s="20"/>
      <c r="MU163" s="20"/>
      <c r="MV163" s="20"/>
      <c r="MW163" s="20"/>
      <c r="MX163" s="20"/>
      <c r="MY163" s="20"/>
      <c r="MZ163" s="20"/>
      <c r="NA163" s="20"/>
      <c r="NB163" s="20"/>
      <c r="NC163" s="20"/>
      <c r="ND163" s="20"/>
      <c r="NE163" s="20"/>
      <c r="NF163" s="20"/>
      <c r="NG163" s="20"/>
      <c r="NH163" s="20"/>
      <c r="NI163" s="20"/>
      <c r="NJ163" s="20"/>
      <c r="NK163" s="20"/>
      <c r="NL163" s="20"/>
      <c r="NM163" s="20"/>
      <c r="NN163" s="20"/>
      <c r="NO163" s="20"/>
      <c r="NP163" s="20"/>
      <c r="NQ163" s="20"/>
      <c r="NR163" s="20"/>
      <c r="NS163" s="20"/>
      <c r="NT163" s="20"/>
      <c r="NU163" s="20"/>
      <c r="NV163" s="20"/>
      <c r="NW163" s="20"/>
      <c r="NX163" s="20"/>
      <c r="NY163" s="20"/>
      <c r="NZ163" s="20"/>
      <c r="OA163" s="20"/>
      <c r="OB163" s="20"/>
      <c r="OC163" s="20"/>
      <c r="OD163" s="20"/>
      <c r="OE163" s="20"/>
      <c r="OF163" s="20"/>
      <c r="OG163" s="20"/>
      <c r="OH163" s="20"/>
      <c r="OI163" s="20"/>
      <c r="OJ163" s="20"/>
      <c r="OK163" s="20"/>
      <c r="OL163" s="20"/>
      <c r="OM163" s="20"/>
      <c r="ON163" s="20"/>
      <c r="OO163" s="20"/>
      <c r="OP163" s="20"/>
      <c r="OQ163" s="20"/>
      <c r="OR163" s="20"/>
      <c r="OS163" s="20"/>
      <c r="OT163" s="20"/>
      <c r="OU163" s="20"/>
      <c r="OV163" s="20"/>
      <c r="OW163" s="20"/>
      <c r="OX163" s="20"/>
      <c r="OY163" s="20"/>
      <c r="OZ163" s="20"/>
      <c r="PA163" s="20"/>
      <c r="PB163" s="20"/>
      <c r="PC163" s="20"/>
      <c r="PD163" s="20"/>
      <c r="PE163" s="20"/>
      <c r="PF163" s="20"/>
      <c r="PG163" s="20"/>
      <c r="PH163" s="20"/>
      <c r="PI163" s="20"/>
      <c r="PJ163" s="20"/>
      <c r="PK163" s="20"/>
      <c r="PL163" s="20"/>
      <c r="PM163" s="20"/>
      <c r="PN163" s="20"/>
      <c r="PO163" s="20"/>
      <c r="PP163" s="20"/>
      <c r="PQ163" s="20"/>
      <c r="PR163" s="20"/>
      <c r="PS163" s="20"/>
      <c r="PT163" s="20"/>
      <c r="PU163" s="20"/>
      <c r="PV163" s="20"/>
      <c r="PW163" s="20"/>
      <c r="PX163" s="20"/>
      <c r="PY163" s="20"/>
      <c r="PZ163" s="20"/>
      <c r="QA163" s="20"/>
      <c r="QB163" s="20"/>
      <c r="QC163" s="20"/>
      <c r="QD163" s="20"/>
      <c r="QE163" s="20"/>
      <c r="QF163" s="20"/>
      <c r="QG163" s="20"/>
      <c r="QH163" s="20"/>
      <c r="QI163" s="20"/>
      <c r="QJ163" s="20"/>
      <c r="QK163" s="20"/>
      <c r="QL163" s="20"/>
      <c r="QM163" s="20"/>
      <c r="QN163" s="20"/>
      <c r="QO163" s="20"/>
      <c r="QP163" s="20"/>
      <c r="QQ163" s="20"/>
      <c r="QR163" s="20"/>
      <c r="QS163" s="20"/>
      <c r="QT163" s="20"/>
      <c r="QU163" s="20"/>
      <c r="QV163" s="20"/>
      <c r="QW163" s="20"/>
      <c r="QX163" s="20"/>
      <c r="QY163" s="20"/>
      <c r="QZ163" s="20"/>
      <c r="RA163" s="20"/>
      <c r="RB163" s="20"/>
      <c r="RC163" s="20"/>
      <c r="RD163" s="20"/>
      <c r="RE163" s="20"/>
      <c r="RF163" s="20"/>
      <c r="RG163" s="20"/>
      <c r="RH163" s="20"/>
      <c r="RI163" s="20"/>
      <c r="RJ163" s="20"/>
      <c r="RK163" s="20"/>
      <c r="RL163" s="20"/>
      <c r="RM163" s="20"/>
      <c r="RN163" s="20"/>
      <c r="RO163" s="20"/>
      <c r="RP163" s="20"/>
      <c r="RQ163" s="20"/>
      <c r="RR163" s="20"/>
      <c r="RS163" s="20"/>
      <c r="RT163" s="20"/>
      <c r="RU163" s="20"/>
      <c r="RV163" s="20"/>
      <c r="RW163" s="20"/>
      <c r="RX163" s="20"/>
      <c r="RY163" s="20"/>
      <c r="RZ163" s="20"/>
      <c r="SA163" s="20"/>
      <c r="SB163" s="20"/>
      <c r="SC163" s="20"/>
      <c r="SD163" s="20"/>
      <c r="SE163" s="20"/>
      <c r="SF163" s="20"/>
      <c r="SG163" s="20"/>
      <c r="SH163" s="20"/>
      <c r="SI163" s="20"/>
      <c r="SJ163" s="20"/>
      <c r="SK163" s="20"/>
      <c r="SL163" s="20"/>
      <c r="SM163" s="20"/>
      <c r="SN163" s="20"/>
      <c r="SO163" s="20"/>
      <c r="SP163" s="20"/>
      <c r="SQ163" s="20"/>
      <c r="SR163" s="20"/>
      <c r="SS163" s="20"/>
      <c r="ST163" s="20"/>
      <c r="SU163" s="20"/>
      <c r="SV163" s="20"/>
      <c r="SW163" s="20"/>
      <c r="SX163" s="20"/>
      <c r="SY163" s="20"/>
      <c r="SZ163" s="20"/>
      <c r="TA163" s="20"/>
      <c r="TB163" s="20"/>
      <c r="TC163" s="20"/>
      <c r="TD163" s="20"/>
      <c r="TE163" s="20"/>
      <c r="TF163" s="20"/>
      <c r="TG163" s="20"/>
      <c r="TH163" s="20"/>
      <c r="TI163" s="20"/>
      <c r="TJ163" s="20"/>
      <c r="TK163" s="20"/>
      <c r="TL163" s="20"/>
      <c r="TM163" s="20"/>
      <c r="TN163" s="20"/>
      <c r="TO163" s="20"/>
      <c r="TP163" s="20"/>
      <c r="TQ163" s="20"/>
      <c r="TR163" s="20"/>
      <c r="TS163" s="20"/>
      <c r="TT163" s="20"/>
      <c r="TU163" s="20"/>
      <c r="TV163" s="20"/>
      <c r="TW163" s="20"/>
      <c r="TX163" s="20"/>
      <c r="TY163" s="20"/>
      <c r="TZ163" s="20"/>
      <c r="UA163" s="20"/>
      <c r="UB163" s="20"/>
      <c r="UC163" s="20"/>
      <c r="UD163" s="20"/>
      <c r="UE163" s="20"/>
      <c r="UF163" s="20"/>
      <c r="UG163" s="20"/>
      <c r="UH163" s="20"/>
      <c r="UI163" s="20"/>
      <c r="UJ163" s="20"/>
      <c r="UK163" s="20"/>
      <c r="UL163" s="20"/>
      <c r="UM163" s="20"/>
      <c r="UN163" s="20"/>
      <c r="UO163" s="20"/>
      <c r="UP163" s="20"/>
      <c r="UQ163" s="20"/>
      <c r="UR163" s="20"/>
      <c r="US163" s="20"/>
      <c r="UT163" s="20"/>
      <c r="UU163" s="20"/>
      <c r="UV163" s="20"/>
      <c r="UW163" s="20"/>
      <c r="UX163" s="20"/>
      <c r="UY163" s="20"/>
      <c r="UZ163" s="20"/>
      <c r="VA163" s="20"/>
      <c r="VB163" s="20"/>
      <c r="VC163" s="20"/>
      <c r="VD163" s="20"/>
      <c r="VE163" s="20"/>
      <c r="VF163" s="20"/>
      <c r="VG163" s="20"/>
      <c r="VH163" s="20"/>
      <c r="VI163" s="20"/>
      <c r="VJ163" s="20"/>
      <c r="VK163" s="20"/>
      <c r="VL163" s="20"/>
      <c r="VM163" s="20"/>
      <c r="VN163" s="20"/>
      <c r="VO163" s="20"/>
      <c r="VP163" s="20"/>
      <c r="VQ163" s="20"/>
      <c r="VR163" s="20"/>
      <c r="VS163" s="20"/>
      <c r="VT163" s="20"/>
      <c r="VU163" s="20"/>
      <c r="VV163" s="20"/>
      <c r="VW163" s="20"/>
      <c r="VX163" s="20"/>
      <c r="VY163" s="20"/>
      <c r="VZ163" s="20"/>
      <c r="WA163" s="20"/>
      <c r="WB163" s="20"/>
      <c r="WC163" s="20"/>
      <c r="WD163" s="20"/>
      <c r="WE163" s="20"/>
      <c r="WF163" s="20"/>
      <c r="WG163" s="20"/>
      <c r="WH163" s="20"/>
      <c r="WI163" s="20"/>
      <c r="WJ163" s="20"/>
      <c r="WK163" s="20"/>
      <c r="WL163" s="20"/>
      <c r="WM163" s="20"/>
      <c r="WN163" s="20"/>
      <c r="WO163" s="20"/>
      <c r="WP163" s="20"/>
      <c r="WQ163" s="20"/>
      <c r="WR163" s="20"/>
      <c r="WS163" s="20"/>
      <c r="WT163" s="20"/>
      <c r="WU163" s="20"/>
      <c r="WV163" s="20"/>
      <c r="WW163" s="20"/>
      <c r="WX163" s="20"/>
      <c r="WY163" s="20"/>
      <c r="WZ163" s="20"/>
      <c r="XA163" s="20"/>
      <c r="XB163" s="20"/>
      <c r="XC163" s="20"/>
      <c r="XD163" s="20"/>
      <c r="XE163" s="20"/>
      <c r="XF163" s="20"/>
      <c r="XG163" s="20"/>
      <c r="XH163" s="20"/>
      <c r="XI163" s="20"/>
      <c r="XJ163" s="20"/>
      <c r="XK163" s="20"/>
      <c r="XL163" s="20"/>
      <c r="XM163" s="20"/>
      <c r="XN163" s="20"/>
      <c r="XO163" s="20"/>
      <c r="XP163" s="20"/>
      <c r="XQ163" s="20"/>
      <c r="XR163" s="20"/>
      <c r="XS163" s="20"/>
      <c r="XT163" s="20"/>
      <c r="XU163" s="20"/>
      <c r="XV163" s="20"/>
      <c r="XW163" s="20"/>
      <c r="XX163" s="20"/>
      <c r="XY163" s="20"/>
      <c r="XZ163" s="20"/>
      <c r="YA163" s="20"/>
      <c r="YB163" s="20"/>
      <c r="YC163" s="20"/>
      <c r="YD163" s="20"/>
      <c r="YE163" s="20"/>
      <c r="YF163" s="20"/>
      <c r="YG163" s="20"/>
      <c r="YH163" s="20"/>
      <c r="YI163" s="20"/>
      <c r="YJ163" s="20"/>
      <c r="YK163" s="20"/>
      <c r="YL163" s="20"/>
      <c r="YM163" s="20"/>
      <c r="YN163" s="20"/>
      <c r="YO163" s="20"/>
      <c r="YP163" s="20"/>
      <c r="YQ163" s="20"/>
      <c r="YR163" s="20"/>
      <c r="YS163" s="20"/>
      <c r="YT163" s="20"/>
      <c r="YU163" s="20"/>
      <c r="YV163" s="20"/>
      <c r="YW163" s="20"/>
      <c r="YX163" s="20"/>
      <c r="YY163" s="20"/>
      <c r="YZ163" s="20"/>
      <c r="ZA163" s="20"/>
      <c r="ZB163" s="20"/>
      <c r="ZC163" s="20"/>
      <c r="ZD163" s="20"/>
      <c r="ZE163" s="20"/>
      <c r="ZF163" s="20"/>
      <c r="ZG163" s="20"/>
      <c r="ZH163" s="20"/>
      <c r="ZI163" s="20"/>
      <c r="ZJ163" s="20"/>
      <c r="ZK163" s="20"/>
      <c r="ZL163" s="20"/>
      <c r="ZM163" s="20"/>
      <c r="ZN163" s="20"/>
      <c r="ZO163" s="20"/>
      <c r="ZP163" s="20"/>
      <c r="ZQ163" s="20"/>
      <c r="ZR163" s="20"/>
      <c r="ZS163" s="20"/>
      <c r="ZT163" s="20"/>
      <c r="ZU163" s="20"/>
      <c r="ZV163" s="20"/>
      <c r="ZW163" s="20"/>
      <c r="ZX163" s="20"/>
      <c r="ZY163" s="20"/>
      <c r="ZZ163" s="20"/>
      <c r="AAA163" s="20"/>
      <c r="AAB163" s="20"/>
      <c r="AAC163" s="20"/>
      <c r="AAD163" s="20"/>
      <c r="AAE163" s="20"/>
      <c r="AAF163" s="20"/>
      <c r="AAG163" s="20"/>
      <c r="AAH163" s="20"/>
      <c r="AAI163" s="20"/>
      <c r="AAJ163" s="20"/>
      <c r="AAK163" s="20"/>
      <c r="AAL163" s="20"/>
      <c r="AAM163" s="20"/>
      <c r="AAN163" s="20"/>
      <c r="AAO163" s="20"/>
      <c r="AAP163" s="20"/>
      <c r="AAQ163" s="20"/>
      <c r="AAR163" s="20"/>
      <c r="AAS163" s="20"/>
      <c r="AAT163" s="20"/>
      <c r="AAU163" s="20"/>
      <c r="AAV163" s="20"/>
      <c r="AAW163" s="20"/>
      <c r="AAX163" s="20"/>
      <c r="AAY163" s="20"/>
      <c r="AAZ163" s="20"/>
      <c r="ABA163" s="20"/>
      <c r="ABB163" s="20"/>
      <c r="ABC163" s="20"/>
      <c r="ABD163" s="20"/>
      <c r="ABE163" s="20"/>
      <c r="ABF163" s="20"/>
      <c r="ABG163" s="20"/>
      <c r="ABH163" s="20"/>
      <c r="ABI163" s="20"/>
      <c r="ABJ163" s="20"/>
      <c r="ABK163" s="20"/>
      <c r="ABL163" s="20"/>
      <c r="ABM163" s="20"/>
      <c r="ABN163" s="20"/>
      <c r="ABO163" s="20"/>
      <c r="ABP163" s="20"/>
      <c r="ABQ163" s="20"/>
      <c r="ABR163" s="20"/>
      <c r="ABS163" s="20"/>
      <c r="ABT163" s="20"/>
      <c r="ABU163" s="20"/>
      <c r="ABV163" s="20"/>
      <c r="ABW163" s="20"/>
      <c r="ABX163" s="20"/>
      <c r="ABY163" s="20"/>
      <c r="ABZ163" s="20"/>
      <c r="ACA163" s="20"/>
      <c r="ACB163" s="20"/>
      <c r="ACC163" s="20"/>
      <c r="ACD163" s="20"/>
      <c r="ACE163" s="20"/>
      <c r="ACF163" s="20"/>
      <c r="ACG163" s="20"/>
      <c r="ACH163" s="20"/>
      <c r="ACI163" s="20"/>
      <c r="ACJ163" s="20"/>
      <c r="ACK163" s="20"/>
      <c r="ACL163" s="20"/>
      <c r="ACM163" s="20"/>
      <c r="ACN163" s="20"/>
      <c r="ACO163" s="20"/>
      <c r="ACP163" s="20"/>
      <c r="ACQ163" s="20"/>
      <c r="ACR163" s="20"/>
      <c r="ACS163" s="20"/>
      <c r="ACT163" s="20"/>
      <c r="ACU163" s="20"/>
      <c r="ACV163" s="20"/>
      <c r="ACW163" s="20"/>
      <c r="ACX163" s="20"/>
      <c r="ACY163" s="20"/>
      <c r="ACZ163" s="20"/>
      <c r="ADA163" s="20"/>
      <c r="ADB163" s="20"/>
      <c r="ADC163" s="20"/>
      <c r="ADD163" s="20"/>
      <c r="ADE163" s="20"/>
      <c r="ADF163" s="20"/>
      <c r="ADG163" s="20"/>
      <c r="ADH163" s="20"/>
      <c r="ADI163" s="20"/>
      <c r="ADJ163" s="20"/>
      <c r="ADK163" s="20"/>
      <c r="ADL163" s="20"/>
      <c r="ADM163" s="20"/>
      <c r="ADN163" s="20"/>
      <c r="ADO163" s="20"/>
      <c r="ADP163" s="20"/>
      <c r="ADQ163" s="20"/>
      <c r="ADR163" s="20"/>
      <c r="ADS163" s="20"/>
      <c r="ADT163" s="20"/>
      <c r="ADU163" s="20"/>
      <c r="ADV163" s="20"/>
      <c r="ADW163" s="20"/>
      <c r="ADX163" s="20"/>
      <c r="ADY163" s="20"/>
      <c r="ADZ163" s="20"/>
      <c r="AEA163" s="20"/>
      <c r="AEB163" s="20"/>
      <c r="AEC163" s="20"/>
      <c r="AED163" s="20"/>
      <c r="AEE163" s="20"/>
      <c r="AEF163" s="20"/>
      <c r="AEG163" s="20"/>
      <c r="AEH163" s="20"/>
      <c r="AEI163" s="20"/>
      <c r="AEJ163" s="20"/>
      <c r="AEK163" s="20"/>
      <c r="AEL163" s="20"/>
      <c r="AEM163" s="20"/>
      <c r="AEN163" s="20"/>
      <c r="AEO163" s="20"/>
      <c r="AEP163" s="20"/>
      <c r="AEQ163" s="20"/>
      <c r="AER163" s="20"/>
      <c r="AES163" s="20"/>
      <c r="AET163" s="20"/>
      <c r="AEU163" s="20"/>
      <c r="AEV163" s="20"/>
      <c r="AEW163" s="20"/>
      <c r="AEX163" s="20"/>
      <c r="AEY163" s="20"/>
      <c r="AEZ163" s="20"/>
      <c r="AFA163" s="20"/>
      <c r="AFB163" s="20"/>
      <c r="AFC163" s="20"/>
      <c r="AFD163" s="20"/>
      <c r="AFE163" s="20"/>
      <c r="AFF163" s="20"/>
      <c r="AFG163" s="20"/>
      <c r="AFH163" s="20"/>
      <c r="AFI163" s="20"/>
      <c r="AFJ163" s="20"/>
      <c r="AFK163" s="20"/>
      <c r="AFL163" s="20"/>
      <c r="AFM163" s="20"/>
      <c r="AFN163" s="20"/>
      <c r="AFO163" s="20"/>
      <c r="AFP163" s="20"/>
      <c r="AFQ163" s="20"/>
      <c r="AFR163" s="20"/>
      <c r="AFS163" s="20"/>
      <c r="AFT163" s="20"/>
      <c r="AFU163" s="20"/>
      <c r="AFV163" s="20"/>
      <c r="AFW163" s="20"/>
      <c r="AFX163" s="20"/>
      <c r="AFY163" s="20"/>
      <c r="AFZ163" s="20"/>
      <c r="AGA163" s="20"/>
      <c r="AGB163" s="20"/>
      <c r="AGC163" s="20"/>
      <c r="AGD163" s="20"/>
      <c r="AGE163" s="20"/>
      <c r="AGF163" s="20"/>
      <c r="AGG163" s="20"/>
      <c r="AGH163" s="20"/>
      <c r="AGI163" s="20"/>
      <c r="AGJ163" s="20"/>
      <c r="AGK163" s="20"/>
      <c r="AGL163" s="20"/>
      <c r="AGM163" s="20"/>
      <c r="AGN163" s="20"/>
      <c r="AGO163" s="20"/>
      <c r="AGP163" s="20"/>
      <c r="AGQ163" s="20"/>
      <c r="AGR163" s="20"/>
      <c r="AGS163" s="20"/>
      <c r="AGT163" s="20"/>
      <c r="AGU163" s="20"/>
      <c r="AGV163" s="20"/>
      <c r="AGW163" s="20"/>
      <c r="AGX163" s="20"/>
      <c r="AGY163" s="20"/>
      <c r="AGZ163" s="20"/>
      <c r="AHA163" s="20"/>
      <c r="AHB163" s="20"/>
      <c r="AHC163" s="20"/>
      <c r="AHD163" s="20"/>
      <c r="AHE163" s="20"/>
      <c r="AHF163" s="20"/>
      <c r="AHG163" s="20"/>
      <c r="AHH163" s="20"/>
      <c r="AHI163" s="20"/>
      <c r="AHJ163" s="20"/>
      <c r="AHK163" s="20"/>
      <c r="AHL163" s="20"/>
      <c r="AHM163" s="20"/>
      <c r="AHN163" s="20"/>
      <c r="AHO163" s="20"/>
      <c r="AHP163" s="20"/>
      <c r="AHQ163" s="20"/>
      <c r="AHR163" s="20"/>
      <c r="AHS163" s="20"/>
      <c r="AHT163" s="20"/>
      <c r="AHU163" s="20"/>
      <c r="AHV163" s="20"/>
      <c r="AHW163" s="20"/>
      <c r="AHX163" s="20"/>
      <c r="AHY163" s="20"/>
      <c r="AHZ163" s="20"/>
      <c r="AIA163" s="20"/>
      <c r="AIB163" s="20"/>
      <c r="AIC163" s="20"/>
      <c r="AID163" s="20"/>
      <c r="AIE163" s="20"/>
      <c r="AIF163" s="20"/>
      <c r="AIG163" s="20"/>
      <c r="AIH163" s="20"/>
      <c r="AII163" s="20"/>
      <c r="AIJ163" s="20"/>
      <c r="AIK163" s="20"/>
      <c r="AIL163" s="20"/>
      <c r="AIM163" s="20"/>
      <c r="AIN163" s="20"/>
      <c r="AIO163" s="20"/>
      <c r="AIP163" s="20"/>
      <c r="AIQ163" s="20"/>
      <c r="AIR163" s="20"/>
      <c r="AIS163" s="20"/>
      <c r="AIT163" s="20"/>
      <c r="AIU163" s="20"/>
      <c r="AIV163" s="20"/>
      <c r="AIW163" s="20"/>
      <c r="AIX163" s="20"/>
      <c r="AIY163" s="20"/>
      <c r="AIZ163" s="20"/>
      <c r="AJA163" s="20"/>
      <c r="AJB163" s="20"/>
      <c r="AJC163" s="20"/>
      <c r="AJD163" s="20"/>
      <c r="AJE163" s="20"/>
      <c r="AJF163" s="20"/>
      <c r="AJG163" s="20"/>
      <c r="AJH163" s="20"/>
      <c r="AJI163" s="20"/>
      <c r="AJJ163" s="20"/>
      <c r="AJK163" s="20"/>
      <c r="AJL163" s="20"/>
      <c r="AJM163" s="20"/>
      <c r="AJN163" s="20"/>
      <c r="AJO163" s="20"/>
      <c r="AJP163" s="20"/>
      <c r="AJQ163" s="20"/>
      <c r="AJR163" s="20"/>
      <c r="AJS163" s="20"/>
      <c r="AJT163" s="20"/>
      <c r="AJU163" s="20"/>
      <c r="AJV163" s="20"/>
      <c r="AJW163" s="20"/>
      <c r="AJX163" s="20"/>
      <c r="AJY163" s="20"/>
      <c r="AJZ163" s="20"/>
      <c r="AKA163" s="20"/>
      <c r="AKB163" s="20"/>
      <c r="AKC163" s="20"/>
      <c r="AKD163" s="20"/>
      <c r="AKE163" s="20"/>
      <c r="AKF163" s="20"/>
      <c r="AKG163" s="20"/>
      <c r="AKH163" s="20"/>
      <c r="AKI163" s="20"/>
      <c r="AKJ163" s="20"/>
      <c r="AKK163" s="20"/>
      <c r="AKL163" s="20"/>
      <c r="AKM163" s="20"/>
      <c r="AKN163" s="20"/>
      <c r="AKO163" s="20"/>
      <c r="AKP163" s="20"/>
      <c r="AKQ163" s="20"/>
      <c r="AKR163" s="20"/>
      <c r="AKS163" s="20"/>
      <c r="AKT163" s="20"/>
      <c r="AKU163" s="20"/>
      <c r="AKV163" s="20"/>
      <c r="AKW163" s="20"/>
      <c r="AKX163" s="20"/>
      <c r="AKY163" s="20"/>
      <c r="AKZ163" s="20"/>
      <c r="ALA163" s="20"/>
      <c r="ALB163" s="20"/>
      <c r="ALC163" s="20"/>
      <c r="ALD163" s="20"/>
      <c r="ALE163" s="20"/>
      <c r="ALF163" s="20"/>
      <c r="ALG163" s="20"/>
      <c r="ALH163" s="20"/>
      <c r="ALI163" s="20"/>
      <c r="ALJ163" s="20"/>
      <c r="ALK163" s="20"/>
      <c r="ALL163" s="20"/>
      <c r="ALM163" s="20"/>
      <c r="ALN163" s="20"/>
      <c r="ALO163" s="20"/>
      <c r="ALP163" s="20"/>
      <c r="ALQ163" s="20"/>
      <c r="ALR163" s="20"/>
      <c r="ALS163" s="20"/>
      <c r="ALT163" s="20"/>
      <c r="ALU163" s="20"/>
      <c r="ALV163" s="20"/>
      <c r="ALW163" s="20"/>
      <c r="ALX163" s="20"/>
      <c r="ALY163" s="20"/>
      <c r="ALZ163" s="20"/>
      <c r="AMA163" s="20"/>
      <c r="AMB163" s="20"/>
      <c r="AMC163" s="20"/>
      <c r="AMD163" s="20"/>
      <c r="AME163" s="20"/>
      <c r="AMF163" s="20"/>
      <c r="AMG163" s="20"/>
      <c r="AMH163" s="20"/>
      <c r="AMI163" s="20"/>
      <c r="AMJ163" s="20"/>
      <c r="AMK163" s="20"/>
    </row>
    <row r="164" spans="1:1025" s="21" customFormat="1" ht="15">
      <c r="A164" s="266"/>
      <c r="B164" s="267"/>
      <c r="C164" s="268" t="s">
        <v>198</v>
      </c>
      <c r="D164" s="268"/>
      <c r="E164" s="239" t="s">
        <v>200</v>
      </c>
      <c r="F164" s="237"/>
      <c r="G164" s="238"/>
      <c r="I164" s="20"/>
      <c r="J164" s="7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  <c r="IX164" s="20"/>
      <c r="IY164" s="20"/>
      <c r="IZ164" s="20"/>
      <c r="JA164" s="20"/>
      <c r="JB164" s="20"/>
      <c r="JC164" s="20"/>
      <c r="JD164" s="20"/>
      <c r="JE164" s="20"/>
      <c r="JF164" s="20"/>
      <c r="JG164" s="20"/>
      <c r="JH164" s="20"/>
      <c r="JI164" s="20"/>
      <c r="JJ164" s="20"/>
      <c r="JK164" s="20"/>
      <c r="JL164" s="20"/>
      <c r="JM164" s="20"/>
      <c r="JN164" s="20"/>
      <c r="JO164" s="20"/>
      <c r="JP164" s="20"/>
      <c r="JQ164" s="20"/>
      <c r="JR164" s="20"/>
      <c r="JS164" s="20"/>
      <c r="JT164" s="20"/>
      <c r="JU164" s="20"/>
      <c r="JV164" s="20"/>
      <c r="JW164" s="20"/>
      <c r="JX164" s="20"/>
      <c r="JY164" s="20"/>
      <c r="JZ164" s="20"/>
      <c r="KA164" s="20"/>
      <c r="KB164" s="20"/>
      <c r="KC164" s="20"/>
      <c r="KD164" s="20"/>
      <c r="KE164" s="20"/>
      <c r="KF164" s="20"/>
      <c r="KG164" s="20"/>
      <c r="KH164" s="20"/>
      <c r="KI164" s="20"/>
      <c r="KJ164" s="20"/>
      <c r="KK164" s="20"/>
      <c r="KL164" s="20"/>
      <c r="KM164" s="20"/>
      <c r="KN164" s="20"/>
      <c r="KO164" s="20"/>
      <c r="KP164" s="20"/>
      <c r="KQ164" s="20"/>
      <c r="KR164" s="20"/>
      <c r="KS164" s="20"/>
      <c r="KT164" s="20"/>
      <c r="KU164" s="20"/>
      <c r="KV164" s="20"/>
      <c r="KW164" s="20"/>
      <c r="KX164" s="20"/>
      <c r="KY164" s="20"/>
      <c r="KZ164" s="20"/>
      <c r="LA164" s="20"/>
      <c r="LB164" s="20"/>
      <c r="LC164" s="20"/>
      <c r="LD164" s="20"/>
      <c r="LE164" s="20"/>
      <c r="LF164" s="20"/>
      <c r="LG164" s="20"/>
      <c r="LH164" s="20"/>
      <c r="LI164" s="20"/>
      <c r="LJ164" s="20"/>
      <c r="LK164" s="20"/>
      <c r="LL164" s="20"/>
      <c r="LM164" s="20"/>
      <c r="LN164" s="20"/>
      <c r="LO164" s="20"/>
      <c r="LP164" s="20"/>
      <c r="LQ164" s="20"/>
      <c r="LR164" s="20"/>
      <c r="LS164" s="20"/>
      <c r="LT164" s="20"/>
      <c r="LU164" s="20"/>
      <c r="LV164" s="20"/>
      <c r="LW164" s="20"/>
      <c r="LX164" s="20"/>
      <c r="LY164" s="20"/>
      <c r="LZ164" s="20"/>
      <c r="MA164" s="20"/>
      <c r="MB164" s="20"/>
      <c r="MC164" s="20"/>
      <c r="MD164" s="20"/>
      <c r="ME164" s="20"/>
      <c r="MF164" s="20"/>
      <c r="MG164" s="20"/>
      <c r="MH164" s="20"/>
      <c r="MI164" s="20"/>
      <c r="MJ164" s="20"/>
      <c r="MK164" s="20"/>
      <c r="ML164" s="20"/>
      <c r="MM164" s="20"/>
      <c r="MN164" s="20"/>
      <c r="MO164" s="20"/>
      <c r="MP164" s="20"/>
      <c r="MQ164" s="20"/>
      <c r="MR164" s="20"/>
      <c r="MS164" s="20"/>
      <c r="MT164" s="20"/>
      <c r="MU164" s="20"/>
      <c r="MV164" s="20"/>
      <c r="MW164" s="20"/>
      <c r="MX164" s="20"/>
      <c r="MY164" s="20"/>
      <c r="MZ164" s="20"/>
      <c r="NA164" s="20"/>
      <c r="NB164" s="20"/>
      <c r="NC164" s="20"/>
      <c r="ND164" s="20"/>
      <c r="NE164" s="20"/>
      <c r="NF164" s="20"/>
      <c r="NG164" s="20"/>
      <c r="NH164" s="20"/>
      <c r="NI164" s="20"/>
      <c r="NJ164" s="20"/>
      <c r="NK164" s="20"/>
      <c r="NL164" s="20"/>
      <c r="NM164" s="20"/>
      <c r="NN164" s="20"/>
      <c r="NO164" s="20"/>
      <c r="NP164" s="20"/>
      <c r="NQ164" s="20"/>
      <c r="NR164" s="20"/>
      <c r="NS164" s="20"/>
      <c r="NT164" s="20"/>
      <c r="NU164" s="20"/>
      <c r="NV164" s="20"/>
      <c r="NW164" s="20"/>
      <c r="NX164" s="20"/>
      <c r="NY164" s="20"/>
      <c r="NZ164" s="20"/>
      <c r="OA164" s="20"/>
      <c r="OB164" s="20"/>
      <c r="OC164" s="20"/>
      <c r="OD164" s="20"/>
      <c r="OE164" s="20"/>
      <c r="OF164" s="20"/>
      <c r="OG164" s="20"/>
      <c r="OH164" s="20"/>
      <c r="OI164" s="20"/>
      <c r="OJ164" s="20"/>
      <c r="OK164" s="20"/>
      <c r="OL164" s="20"/>
      <c r="OM164" s="20"/>
      <c r="ON164" s="20"/>
      <c r="OO164" s="20"/>
      <c r="OP164" s="20"/>
      <c r="OQ164" s="20"/>
      <c r="OR164" s="20"/>
      <c r="OS164" s="20"/>
      <c r="OT164" s="20"/>
      <c r="OU164" s="20"/>
      <c r="OV164" s="20"/>
      <c r="OW164" s="20"/>
      <c r="OX164" s="20"/>
      <c r="OY164" s="20"/>
      <c r="OZ164" s="20"/>
      <c r="PA164" s="20"/>
      <c r="PB164" s="20"/>
      <c r="PC164" s="20"/>
      <c r="PD164" s="20"/>
      <c r="PE164" s="20"/>
      <c r="PF164" s="20"/>
      <c r="PG164" s="20"/>
      <c r="PH164" s="20"/>
      <c r="PI164" s="20"/>
      <c r="PJ164" s="20"/>
      <c r="PK164" s="20"/>
      <c r="PL164" s="20"/>
      <c r="PM164" s="20"/>
      <c r="PN164" s="20"/>
      <c r="PO164" s="20"/>
      <c r="PP164" s="20"/>
      <c r="PQ164" s="20"/>
      <c r="PR164" s="20"/>
      <c r="PS164" s="20"/>
      <c r="PT164" s="20"/>
      <c r="PU164" s="20"/>
      <c r="PV164" s="20"/>
      <c r="PW164" s="20"/>
      <c r="PX164" s="20"/>
      <c r="PY164" s="20"/>
      <c r="PZ164" s="20"/>
      <c r="QA164" s="20"/>
      <c r="QB164" s="20"/>
      <c r="QC164" s="20"/>
      <c r="QD164" s="20"/>
      <c r="QE164" s="20"/>
      <c r="QF164" s="20"/>
      <c r="QG164" s="20"/>
      <c r="QH164" s="20"/>
      <c r="QI164" s="20"/>
      <c r="QJ164" s="20"/>
      <c r="QK164" s="20"/>
      <c r="QL164" s="20"/>
      <c r="QM164" s="20"/>
      <c r="QN164" s="20"/>
      <c r="QO164" s="20"/>
      <c r="QP164" s="20"/>
      <c r="QQ164" s="20"/>
      <c r="QR164" s="20"/>
      <c r="QS164" s="20"/>
      <c r="QT164" s="20"/>
      <c r="QU164" s="20"/>
      <c r="QV164" s="20"/>
      <c r="QW164" s="20"/>
      <c r="QX164" s="20"/>
      <c r="QY164" s="20"/>
      <c r="QZ164" s="20"/>
      <c r="RA164" s="20"/>
      <c r="RB164" s="20"/>
      <c r="RC164" s="20"/>
      <c r="RD164" s="20"/>
      <c r="RE164" s="20"/>
      <c r="RF164" s="20"/>
      <c r="RG164" s="20"/>
      <c r="RH164" s="20"/>
      <c r="RI164" s="20"/>
      <c r="RJ164" s="20"/>
      <c r="RK164" s="20"/>
      <c r="RL164" s="20"/>
      <c r="RM164" s="20"/>
      <c r="RN164" s="20"/>
      <c r="RO164" s="20"/>
      <c r="RP164" s="20"/>
      <c r="RQ164" s="20"/>
      <c r="RR164" s="20"/>
      <c r="RS164" s="20"/>
      <c r="RT164" s="20"/>
      <c r="RU164" s="20"/>
      <c r="RV164" s="20"/>
      <c r="RW164" s="20"/>
      <c r="RX164" s="20"/>
      <c r="RY164" s="20"/>
      <c r="RZ164" s="20"/>
      <c r="SA164" s="20"/>
      <c r="SB164" s="20"/>
      <c r="SC164" s="20"/>
      <c r="SD164" s="20"/>
      <c r="SE164" s="20"/>
      <c r="SF164" s="20"/>
      <c r="SG164" s="20"/>
      <c r="SH164" s="20"/>
      <c r="SI164" s="20"/>
      <c r="SJ164" s="20"/>
      <c r="SK164" s="20"/>
      <c r="SL164" s="20"/>
      <c r="SM164" s="20"/>
      <c r="SN164" s="20"/>
      <c r="SO164" s="20"/>
      <c r="SP164" s="20"/>
      <c r="SQ164" s="20"/>
      <c r="SR164" s="20"/>
      <c r="SS164" s="20"/>
      <c r="ST164" s="20"/>
      <c r="SU164" s="20"/>
      <c r="SV164" s="20"/>
      <c r="SW164" s="20"/>
      <c r="SX164" s="20"/>
      <c r="SY164" s="20"/>
      <c r="SZ164" s="20"/>
      <c r="TA164" s="20"/>
      <c r="TB164" s="20"/>
      <c r="TC164" s="20"/>
      <c r="TD164" s="20"/>
      <c r="TE164" s="20"/>
      <c r="TF164" s="20"/>
      <c r="TG164" s="20"/>
      <c r="TH164" s="20"/>
      <c r="TI164" s="20"/>
      <c r="TJ164" s="20"/>
      <c r="TK164" s="20"/>
      <c r="TL164" s="20"/>
      <c r="TM164" s="20"/>
      <c r="TN164" s="20"/>
      <c r="TO164" s="20"/>
      <c r="TP164" s="20"/>
      <c r="TQ164" s="20"/>
      <c r="TR164" s="20"/>
      <c r="TS164" s="20"/>
      <c r="TT164" s="20"/>
      <c r="TU164" s="20"/>
      <c r="TV164" s="20"/>
      <c r="TW164" s="20"/>
      <c r="TX164" s="20"/>
      <c r="TY164" s="20"/>
      <c r="TZ164" s="20"/>
      <c r="UA164" s="20"/>
      <c r="UB164" s="20"/>
      <c r="UC164" s="20"/>
      <c r="UD164" s="20"/>
      <c r="UE164" s="20"/>
      <c r="UF164" s="20"/>
      <c r="UG164" s="20"/>
      <c r="UH164" s="20"/>
      <c r="UI164" s="20"/>
      <c r="UJ164" s="20"/>
      <c r="UK164" s="20"/>
      <c r="UL164" s="20"/>
      <c r="UM164" s="20"/>
      <c r="UN164" s="20"/>
      <c r="UO164" s="20"/>
      <c r="UP164" s="20"/>
      <c r="UQ164" s="20"/>
      <c r="UR164" s="20"/>
      <c r="US164" s="20"/>
      <c r="UT164" s="20"/>
      <c r="UU164" s="20"/>
      <c r="UV164" s="20"/>
      <c r="UW164" s="20"/>
      <c r="UX164" s="20"/>
      <c r="UY164" s="20"/>
      <c r="UZ164" s="20"/>
      <c r="VA164" s="20"/>
      <c r="VB164" s="20"/>
      <c r="VC164" s="20"/>
      <c r="VD164" s="20"/>
      <c r="VE164" s="20"/>
      <c r="VF164" s="20"/>
      <c r="VG164" s="20"/>
      <c r="VH164" s="20"/>
      <c r="VI164" s="20"/>
      <c r="VJ164" s="20"/>
      <c r="VK164" s="20"/>
      <c r="VL164" s="20"/>
      <c r="VM164" s="20"/>
      <c r="VN164" s="20"/>
      <c r="VO164" s="20"/>
      <c r="VP164" s="20"/>
      <c r="VQ164" s="20"/>
      <c r="VR164" s="20"/>
      <c r="VS164" s="20"/>
      <c r="VT164" s="20"/>
      <c r="VU164" s="20"/>
      <c r="VV164" s="20"/>
      <c r="VW164" s="20"/>
      <c r="VX164" s="20"/>
      <c r="VY164" s="20"/>
      <c r="VZ164" s="20"/>
      <c r="WA164" s="20"/>
      <c r="WB164" s="20"/>
      <c r="WC164" s="20"/>
      <c r="WD164" s="20"/>
      <c r="WE164" s="20"/>
      <c r="WF164" s="20"/>
      <c r="WG164" s="20"/>
      <c r="WH164" s="20"/>
      <c r="WI164" s="20"/>
      <c r="WJ164" s="20"/>
      <c r="WK164" s="20"/>
      <c r="WL164" s="20"/>
      <c r="WM164" s="20"/>
      <c r="WN164" s="20"/>
      <c r="WO164" s="20"/>
      <c r="WP164" s="20"/>
      <c r="WQ164" s="20"/>
      <c r="WR164" s="20"/>
      <c r="WS164" s="20"/>
      <c r="WT164" s="20"/>
      <c r="WU164" s="20"/>
      <c r="WV164" s="20"/>
      <c r="WW164" s="20"/>
      <c r="WX164" s="20"/>
      <c r="WY164" s="20"/>
      <c r="WZ164" s="20"/>
      <c r="XA164" s="20"/>
      <c r="XB164" s="20"/>
      <c r="XC164" s="20"/>
      <c r="XD164" s="20"/>
      <c r="XE164" s="20"/>
      <c r="XF164" s="20"/>
      <c r="XG164" s="20"/>
      <c r="XH164" s="20"/>
      <c r="XI164" s="20"/>
      <c r="XJ164" s="20"/>
      <c r="XK164" s="20"/>
      <c r="XL164" s="20"/>
      <c r="XM164" s="20"/>
      <c r="XN164" s="20"/>
      <c r="XO164" s="20"/>
      <c r="XP164" s="20"/>
      <c r="XQ164" s="20"/>
      <c r="XR164" s="20"/>
      <c r="XS164" s="20"/>
      <c r="XT164" s="20"/>
      <c r="XU164" s="20"/>
      <c r="XV164" s="20"/>
      <c r="XW164" s="20"/>
      <c r="XX164" s="20"/>
      <c r="XY164" s="20"/>
      <c r="XZ164" s="20"/>
      <c r="YA164" s="20"/>
      <c r="YB164" s="20"/>
      <c r="YC164" s="20"/>
      <c r="YD164" s="20"/>
      <c r="YE164" s="20"/>
      <c r="YF164" s="20"/>
      <c r="YG164" s="20"/>
      <c r="YH164" s="20"/>
      <c r="YI164" s="20"/>
      <c r="YJ164" s="20"/>
      <c r="YK164" s="20"/>
      <c r="YL164" s="20"/>
      <c r="YM164" s="20"/>
      <c r="YN164" s="20"/>
      <c r="YO164" s="20"/>
      <c r="YP164" s="20"/>
      <c r="YQ164" s="20"/>
      <c r="YR164" s="20"/>
      <c r="YS164" s="20"/>
      <c r="YT164" s="20"/>
      <c r="YU164" s="20"/>
      <c r="YV164" s="20"/>
      <c r="YW164" s="20"/>
      <c r="YX164" s="20"/>
      <c r="YY164" s="20"/>
      <c r="YZ164" s="20"/>
      <c r="ZA164" s="20"/>
      <c r="ZB164" s="20"/>
      <c r="ZC164" s="20"/>
      <c r="ZD164" s="20"/>
      <c r="ZE164" s="20"/>
      <c r="ZF164" s="20"/>
      <c r="ZG164" s="20"/>
      <c r="ZH164" s="20"/>
      <c r="ZI164" s="20"/>
      <c r="ZJ164" s="20"/>
      <c r="ZK164" s="20"/>
      <c r="ZL164" s="20"/>
      <c r="ZM164" s="20"/>
      <c r="ZN164" s="20"/>
      <c r="ZO164" s="20"/>
      <c r="ZP164" s="20"/>
      <c r="ZQ164" s="20"/>
      <c r="ZR164" s="20"/>
      <c r="ZS164" s="20"/>
      <c r="ZT164" s="20"/>
      <c r="ZU164" s="20"/>
      <c r="ZV164" s="20"/>
      <c r="ZW164" s="20"/>
      <c r="ZX164" s="20"/>
      <c r="ZY164" s="20"/>
      <c r="ZZ164" s="20"/>
      <c r="AAA164" s="20"/>
      <c r="AAB164" s="20"/>
      <c r="AAC164" s="20"/>
      <c r="AAD164" s="20"/>
      <c r="AAE164" s="20"/>
      <c r="AAF164" s="20"/>
      <c r="AAG164" s="20"/>
      <c r="AAH164" s="20"/>
      <c r="AAI164" s="20"/>
      <c r="AAJ164" s="20"/>
      <c r="AAK164" s="20"/>
      <c r="AAL164" s="20"/>
      <c r="AAM164" s="20"/>
      <c r="AAN164" s="20"/>
      <c r="AAO164" s="20"/>
      <c r="AAP164" s="20"/>
      <c r="AAQ164" s="20"/>
      <c r="AAR164" s="20"/>
      <c r="AAS164" s="20"/>
      <c r="AAT164" s="20"/>
      <c r="AAU164" s="20"/>
      <c r="AAV164" s="20"/>
      <c r="AAW164" s="20"/>
      <c r="AAX164" s="20"/>
      <c r="AAY164" s="20"/>
      <c r="AAZ164" s="20"/>
      <c r="ABA164" s="20"/>
      <c r="ABB164" s="20"/>
      <c r="ABC164" s="20"/>
      <c r="ABD164" s="20"/>
      <c r="ABE164" s="20"/>
      <c r="ABF164" s="20"/>
      <c r="ABG164" s="20"/>
      <c r="ABH164" s="20"/>
      <c r="ABI164" s="20"/>
      <c r="ABJ164" s="20"/>
      <c r="ABK164" s="20"/>
      <c r="ABL164" s="20"/>
      <c r="ABM164" s="20"/>
      <c r="ABN164" s="20"/>
      <c r="ABO164" s="20"/>
      <c r="ABP164" s="20"/>
      <c r="ABQ164" s="20"/>
      <c r="ABR164" s="20"/>
      <c r="ABS164" s="20"/>
      <c r="ABT164" s="20"/>
      <c r="ABU164" s="20"/>
      <c r="ABV164" s="20"/>
      <c r="ABW164" s="20"/>
      <c r="ABX164" s="20"/>
      <c r="ABY164" s="20"/>
      <c r="ABZ164" s="20"/>
      <c r="ACA164" s="20"/>
      <c r="ACB164" s="20"/>
      <c r="ACC164" s="20"/>
      <c r="ACD164" s="20"/>
      <c r="ACE164" s="20"/>
      <c r="ACF164" s="20"/>
      <c r="ACG164" s="20"/>
      <c r="ACH164" s="20"/>
      <c r="ACI164" s="20"/>
      <c r="ACJ164" s="20"/>
      <c r="ACK164" s="20"/>
      <c r="ACL164" s="20"/>
      <c r="ACM164" s="20"/>
      <c r="ACN164" s="20"/>
      <c r="ACO164" s="20"/>
      <c r="ACP164" s="20"/>
      <c r="ACQ164" s="20"/>
      <c r="ACR164" s="20"/>
      <c r="ACS164" s="20"/>
      <c r="ACT164" s="20"/>
      <c r="ACU164" s="20"/>
      <c r="ACV164" s="20"/>
      <c r="ACW164" s="20"/>
      <c r="ACX164" s="20"/>
      <c r="ACY164" s="20"/>
      <c r="ACZ164" s="20"/>
      <c r="ADA164" s="20"/>
      <c r="ADB164" s="20"/>
      <c r="ADC164" s="20"/>
      <c r="ADD164" s="20"/>
      <c r="ADE164" s="20"/>
      <c r="ADF164" s="20"/>
      <c r="ADG164" s="20"/>
      <c r="ADH164" s="20"/>
      <c r="ADI164" s="20"/>
      <c r="ADJ164" s="20"/>
      <c r="ADK164" s="20"/>
      <c r="ADL164" s="20"/>
      <c r="ADM164" s="20"/>
      <c r="ADN164" s="20"/>
      <c r="ADO164" s="20"/>
      <c r="ADP164" s="20"/>
      <c r="ADQ164" s="20"/>
      <c r="ADR164" s="20"/>
      <c r="ADS164" s="20"/>
      <c r="ADT164" s="20"/>
      <c r="ADU164" s="20"/>
      <c r="ADV164" s="20"/>
      <c r="ADW164" s="20"/>
      <c r="ADX164" s="20"/>
      <c r="ADY164" s="20"/>
      <c r="ADZ164" s="20"/>
      <c r="AEA164" s="20"/>
      <c r="AEB164" s="20"/>
      <c r="AEC164" s="20"/>
      <c r="AED164" s="20"/>
      <c r="AEE164" s="20"/>
      <c r="AEF164" s="20"/>
      <c r="AEG164" s="20"/>
      <c r="AEH164" s="20"/>
      <c r="AEI164" s="20"/>
      <c r="AEJ164" s="20"/>
      <c r="AEK164" s="20"/>
      <c r="AEL164" s="20"/>
      <c r="AEM164" s="20"/>
      <c r="AEN164" s="20"/>
      <c r="AEO164" s="20"/>
      <c r="AEP164" s="20"/>
      <c r="AEQ164" s="20"/>
      <c r="AER164" s="20"/>
      <c r="AES164" s="20"/>
      <c r="AET164" s="20"/>
      <c r="AEU164" s="20"/>
      <c r="AEV164" s="20"/>
      <c r="AEW164" s="20"/>
      <c r="AEX164" s="20"/>
      <c r="AEY164" s="20"/>
      <c r="AEZ164" s="20"/>
      <c r="AFA164" s="20"/>
      <c r="AFB164" s="20"/>
      <c r="AFC164" s="20"/>
      <c r="AFD164" s="20"/>
      <c r="AFE164" s="20"/>
      <c r="AFF164" s="20"/>
      <c r="AFG164" s="20"/>
      <c r="AFH164" s="20"/>
      <c r="AFI164" s="20"/>
      <c r="AFJ164" s="20"/>
      <c r="AFK164" s="20"/>
      <c r="AFL164" s="20"/>
      <c r="AFM164" s="20"/>
      <c r="AFN164" s="20"/>
      <c r="AFO164" s="20"/>
      <c r="AFP164" s="20"/>
      <c r="AFQ164" s="20"/>
      <c r="AFR164" s="20"/>
      <c r="AFS164" s="20"/>
      <c r="AFT164" s="20"/>
      <c r="AFU164" s="20"/>
      <c r="AFV164" s="20"/>
      <c r="AFW164" s="20"/>
      <c r="AFX164" s="20"/>
      <c r="AFY164" s="20"/>
      <c r="AFZ164" s="20"/>
      <c r="AGA164" s="20"/>
      <c r="AGB164" s="20"/>
      <c r="AGC164" s="20"/>
      <c r="AGD164" s="20"/>
      <c r="AGE164" s="20"/>
      <c r="AGF164" s="20"/>
      <c r="AGG164" s="20"/>
      <c r="AGH164" s="20"/>
      <c r="AGI164" s="20"/>
      <c r="AGJ164" s="20"/>
      <c r="AGK164" s="20"/>
      <c r="AGL164" s="20"/>
      <c r="AGM164" s="20"/>
      <c r="AGN164" s="20"/>
      <c r="AGO164" s="20"/>
      <c r="AGP164" s="20"/>
      <c r="AGQ164" s="20"/>
      <c r="AGR164" s="20"/>
      <c r="AGS164" s="20"/>
      <c r="AGT164" s="20"/>
      <c r="AGU164" s="20"/>
      <c r="AGV164" s="20"/>
      <c r="AGW164" s="20"/>
      <c r="AGX164" s="20"/>
      <c r="AGY164" s="20"/>
      <c r="AGZ164" s="20"/>
      <c r="AHA164" s="20"/>
      <c r="AHB164" s="20"/>
      <c r="AHC164" s="20"/>
      <c r="AHD164" s="20"/>
      <c r="AHE164" s="20"/>
      <c r="AHF164" s="20"/>
      <c r="AHG164" s="20"/>
      <c r="AHH164" s="20"/>
      <c r="AHI164" s="20"/>
      <c r="AHJ164" s="20"/>
      <c r="AHK164" s="20"/>
      <c r="AHL164" s="20"/>
      <c r="AHM164" s="20"/>
      <c r="AHN164" s="20"/>
      <c r="AHO164" s="20"/>
      <c r="AHP164" s="20"/>
      <c r="AHQ164" s="20"/>
      <c r="AHR164" s="20"/>
      <c r="AHS164" s="20"/>
      <c r="AHT164" s="20"/>
      <c r="AHU164" s="20"/>
      <c r="AHV164" s="20"/>
      <c r="AHW164" s="20"/>
      <c r="AHX164" s="20"/>
      <c r="AHY164" s="20"/>
      <c r="AHZ164" s="20"/>
      <c r="AIA164" s="20"/>
      <c r="AIB164" s="20"/>
      <c r="AIC164" s="20"/>
      <c r="AID164" s="20"/>
      <c r="AIE164" s="20"/>
      <c r="AIF164" s="20"/>
      <c r="AIG164" s="20"/>
      <c r="AIH164" s="20"/>
      <c r="AII164" s="20"/>
      <c r="AIJ164" s="20"/>
      <c r="AIK164" s="20"/>
      <c r="AIL164" s="20"/>
      <c r="AIM164" s="20"/>
      <c r="AIN164" s="20"/>
      <c r="AIO164" s="20"/>
      <c r="AIP164" s="20"/>
      <c r="AIQ164" s="20"/>
      <c r="AIR164" s="20"/>
      <c r="AIS164" s="20"/>
      <c r="AIT164" s="20"/>
      <c r="AIU164" s="20"/>
      <c r="AIV164" s="20"/>
      <c r="AIW164" s="20"/>
      <c r="AIX164" s="20"/>
      <c r="AIY164" s="20"/>
      <c r="AIZ164" s="20"/>
      <c r="AJA164" s="20"/>
      <c r="AJB164" s="20"/>
      <c r="AJC164" s="20"/>
      <c r="AJD164" s="20"/>
      <c r="AJE164" s="20"/>
      <c r="AJF164" s="20"/>
      <c r="AJG164" s="20"/>
      <c r="AJH164" s="20"/>
      <c r="AJI164" s="20"/>
      <c r="AJJ164" s="20"/>
      <c r="AJK164" s="20"/>
      <c r="AJL164" s="20"/>
      <c r="AJM164" s="20"/>
      <c r="AJN164" s="20"/>
      <c r="AJO164" s="20"/>
      <c r="AJP164" s="20"/>
      <c r="AJQ164" s="20"/>
      <c r="AJR164" s="20"/>
      <c r="AJS164" s="20"/>
      <c r="AJT164" s="20"/>
      <c r="AJU164" s="20"/>
      <c r="AJV164" s="20"/>
      <c r="AJW164" s="20"/>
      <c r="AJX164" s="20"/>
      <c r="AJY164" s="20"/>
      <c r="AJZ164" s="20"/>
      <c r="AKA164" s="20"/>
      <c r="AKB164" s="20"/>
      <c r="AKC164" s="20"/>
      <c r="AKD164" s="20"/>
      <c r="AKE164" s="20"/>
      <c r="AKF164" s="20"/>
      <c r="AKG164" s="20"/>
      <c r="AKH164" s="20"/>
      <c r="AKI164" s="20"/>
      <c r="AKJ164" s="20"/>
      <c r="AKK164" s="20"/>
      <c r="AKL164" s="20"/>
      <c r="AKM164" s="20"/>
      <c r="AKN164" s="20"/>
      <c r="AKO164" s="20"/>
      <c r="AKP164" s="20"/>
      <c r="AKQ164" s="20"/>
      <c r="AKR164" s="20"/>
      <c r="AKS164" s="20"/>
      <c r="AKT164" s="20"/>
      <c r="AKU164" s="20"/>
      <c r="AKV164" s="20"/>
      <c r="AKW164" s="20"/>
      <c r="AKX164" s="20"/>
      <c r="AKY164" s="20"/>
      <c r="AKZ164" s="20"/>
      <c r="ALA164" s="20"/>
      <c r="ALB164" s="20"/>
      <c r="ALC164" s="20"/>
      <c r="ALD164" s="20"/>
      <c r="ALE164" s="20"/>
      <c r="ALF164" s="20"/>
      <c r="ALG164" s="20"/>
      <c r="ALH164" s="20"/>
      <c r="ALI164" s="20"/>
      <c r="ALJ164" s="20"/>
      <c r="ALK164" s="20"/>
      <c r="ALL164" s="20"/>
      <c r="ALM164" s="20"/>
      <c r="ALN164" s="20"/>
      <c r="ALO164" s="20"/>
      <c r="ALP164" s="20"/>
      <c r="ALQ164" s="20"/>
      <c r="ALR164" s="20"/>
      <c r="ALS164" s="20"/>
      <c r="ALT164" s="20"/>
      <c r="ALU164" s="20"/>
      <c r="ALV164" s="20"/>
      <c r="ALW164" s="20"/>
      <c r="ALX164" s="20"/>
      <c r="ALY164" s="20"/>
      <c r="ALZ164" s="20"/>
      <c r="AMA164" s="20"/>
      <c r="AMB164" s="20"/>
      <c r="AMC164" s="20"/>
      <c r="AMD164" s="20"/>
      <c r="AME164" s="20"/>
      <c r="AMF164" s="20"/>
      <c r="AMG164" s="20"/>
      <c r="AMH164" s="20"/>
      <c r="AMI164" s="20"/>
      <c r="AMJ164" s="20"/>
      <c r="AMK164" s="20"/>
    </row>
    <row r="165" spans="1:1025" s="21" customFormat="1" ht="15">
      <c r="A165" s="266"/>
      <c r="B165" s="267"/>
      <c r="C165" s="268" t="s">
        <v>199</v>
      </c>
      <c r="D165" s="268"/>
      <c r="E165" s="236"/>
      <c r="F165" s="237"/>
      <c r="G165" s="238"/>
      <c r="I165" s="20"/>
      <c r="J165" s="7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/>
      <c r="IW165" s="20"/>
      <c r="IX165" s="20"/>
      <c r="IY165" s="20"/>
      <c r="IZ165" s="20"/>
      <c r="JA165" s="20"/>
      <c r="JB165" s="20"/>
      <c r="JC165" s="20"/>
      <c r="JD165" s="20"/>
      <c r="JE165" s="20"/>
      <c r="JF165" s="20"/>
      <c r="JG165" s="20"/>
      <c r="JH165" s="20"/>
      <c r="JI165" s="20"/>
      <c r="JJ165" s="20"/>
      <c r="JK165" s="20"/>
      <c r="JL165" s="20"/>
      <c r="JM165" s="20"/>
      <c r="JN165" s="20"/>
      <c r="JO165" s="20"/>
      <c r="JP165" s="20"/>
      <c r="JQ165" s="20"/>
      <c r="JR165" s="20"/>
      <c r="JS165" s="20"/>
      <c r="JT165" s="20"/>
      <c r="JU165" s="20"/>
      <c r="JV165" s="20"/>
      <c r="JW165" s="20"/>
      <c r="JX165" s="20"/>
      <c r="JY165" s="20"/>
      <c r="JZ165" s="20"/>
      <c r="KA165" s="20"/>
      <c r="KB165" s="20"/>
      <c r="KC165" s="20"/>
      <c r="KD165" s="20"/>
      <c r="KE165" s="20"/>
      <c r="KF165" s="20"/>
      <c r="KG165" s="20"/>
      <c r="KH165" s="20"/>
      <c r="KI165" s="20"/>
      <c r="KJ165" s="20"/>
      <c r="KK165" s="20"/>
      <c r="KL165" s="20"/>
      <c r="KM165" s="20"/>
      <c r="KN165" s="20"/>
      <c r="KO165" s="20"/>
      <c r="KP165" s="20"/>
      <c r="KQ165" s="20"/>
      <c r="KR165" s="20"/>
      <c r="KS165" s="20"/>
      <c r="KT165" s="20"/>
      <c r="KU165" s="20"/>
      <c r="KV165" s="20"/>
      <c r="KW165" s="20"/>
      <c r="KX165" s="20"/>
      <c r="KY165" s="20"/>
      <c r="KZ165" s="20"/>
      <c r="LA165" s="20"/>
      <c r="LB165" s="20"/>
      <c r="LC165" s="20"/>
      <c r="LD165" s="20"/>
      <c r="LE165" s="20"/>
      <c r="LF165" s="20"/>
      <c r="LG165" s="20"/>
      <c r="LH165" s="20"/>
      <c r="LI165" s="20"/>
      <c r="LJ165" s="20"/>
      <c r="LK165" s="20"/>
      <c r="LL165" s="20"/>
      <c r="LM165" s="20"/>
      <c r="LN165" s="20"/>
      <c r="LO165" s="20"/>
      <c r="LP165" s="20"/>
      <c r="LQ165" s="20"/>
      <c r="LR165" s="20"/>
      <c r="LS165" s="20"/>
      <c r="LT165" s="20"/>
      <c r="LU165" s="20"/>
      <c r="LV165" s="20"/>
      <c r="LW165" s="20"/>
      <c r="LX165" s="20"/>
      <c r="LY165" s="20"/>
      <c r="LZ165" s="20"/>
      <c r="MA165" s="20"/>
      <c r="MB165" s="20"/>
      <c r="MC165" s="20"/>
      <c r="MD165" s="20"/>
      <c r="ME165" s="20"/>
      <c r="MF165" s="20"/>
      <c r="MG165" s="20"/>
      <c r="MH165" s="20"/>
      <c r="MI165" s="20"/>
      <c r="MJ165" s="20"/>
      <c r="MK165" s="20"/>
      <c r="ML165" s="20"/>
      <c r="MM165" s="20"/>
      <c r="MN165" s="20"/>
      <c r="MO165" s="20"/>
      <c r="MP165" s="20"/>
      <c r="MQ165" s="20"/>
      <c r="MR165" s="20"/>
      <c r="MS165" s="20"/>
      <c r="MT165" s="20"/>
      <c r="MU165" s="20"/>
      <c r="MV165" s="20"/>
      <c r="MW165" s="20"/>
      <c r="MX165" s="20"/>
      <c r="MY165" s="20"/>
      <c r="MZ165" s="20"/>
      <c r="NA165" s="20"/>
      <c r="NB165" s="20"/>
      <c r="NC165" s="20"/>
      <c r="ND165" s="20"/>
      <c r="NE165" s="20"/>
      <c r="NF165" s="20"/>
      <c r="NG165" s="20"/>
      <c r="NH165" s="20"/>
      <c r="NI165" s="20"/>
      <c r="NJ165" s="20"/>
      <c r="NK165" s="20"/>
      <c r="NL165" s="20"/>
      <c r="NM165" s="20"/>
      <c r="NN165" s="20"/>
      <c r="NO165" s="20"/>
      <c r="NP165" s="20"/>
      <c r="NQ165" s="20"/>
      <c r="NR165" s="20"/>
      <c r="NS165" s="20"/>
      <c r="NT165" s="20"/>
      <c r="NU165" s="20"/>
      <c r="NV165" s="20"/>
      <c r="NW165" s="20"/>
      <c r="NX165" s="20"/>
      <c r="NY165" s="20"/>
      <c r="NZ165" s="20"/>
      <c r="OA165" s="20"/>
      <c r="OB165" s="20"/>
      <c r="OC165" s="20"/>
      <c r="OD165" s="20"/>
      <c r="OE165" s="20"/>
      <c r="OF165" s="20"/>
      <c r="OG165" s="20"/>
      <c r="OH165" s="20"/>
      <c r="OI165" s="20"/>
      <c r="OJ165" s="20"/>
      <c r="OK165" s="20"/>
      <c r="OL165" s="20"/>
      <c r="OM165" s="20"/>
      <c r="ON165" s="20"/>
      <c r="OO165" s="20"/>
      <c r="OP165" s="20"/>
      <c r="OQ165" s="20"/>
      <c r="OR165" s="20"/>
      <c r="OS165" s="20"/>
      <c r="OT165" s="20"/>
      <c r="OU165" s="20"/>
      <c r="OV165" s="20"/>
      <c r="OW165" s="20"/>
      <c r="OX165" s="20"/>
      <c r="OY165" s="20"/>
      <c r="OZ165" s="20"/>
      <c r="PA165" s="20"/>
      <c r="PB165" s="20"/>
      <c r="PC165" s="20"/>
      <c r="PD165" s="20"/>
      <c r="PE165" s="20"/>
      <c r="PF165" s="20"/>
      <c r="PG165" s="20"/>
      <c r="PH165" s="20"/>
      <c r="PI165" s="20"/>
      <c r="PJ165" s="20"/>
      <c r="PK165" s="20"/>
      <c r="PL165" s="20"/>
      <c r="PM165" s="20"/>
      <c r="PN165" s="20"/>
      <c r="PO165" s="20"/>
      <c r="PP165" s="20"/>
      <c r="PQ165" s="20"/>
      <c r="PR165" s="20"/>
      <c r="PS165" s="20"/>
      <c r="PT165" s="20"/>
      <c r="PU165" s="20"/>
      <c r="PV165" s="20"/>
      <c r="PW165" s="20"/>
      <c r="PX165" s="20"/>
      <c r="PY165" s="20"/>
      <c r="PZ165" s="20"/>
      <c r="QA165" s="20"/>
      <c r="QB165" s="20"/>
      <c r="QC165" s="20"/>
      <c r="QD165" s="20"/>
      <c r="QE165" s="20"/>
      <c r="QF165" s="20"/>
      <c r="QG165" s="20"/>
      <c r="QH165" s="20"/>
      <c r="QI165" s="20"/>
      <c r="QJ165" s="20"/>
      <c r="QK165" s="20"/>
      <c r="QL165" s="20"/>
      <c r="QM165" s="20"/>
      <c r="QN165" s="20"/>
      <c r="QO165" s="20"/>
      <c r="QP165" s="20"/>
      <c r="QQ165" s="20"/>
      <c r="QR165" s="20"/>
      <c r="QS165" s="20"/>
      <c r="QT165" s="20"/>
      <c r="QU165" s="20"/>
      <c r="QV165" s="20"/>
      <c r="QW165" s="20"/>
      <c r="QX165" s="20"/>
      <c r="QY165" s="20"/>
      <c r="QZ165" s="20"/>
      <c r="RA165" s="20"/>
      <c r="RB165" s="20"/>
      <c r="RC165" s="20"/>
      <c r="RD165" s="20"/>
      <c r="RE165" s="20"/>
      <c r="RF165" s="20"/>
      <c r="RG165" s="20"/>
      <c r="RH165" s="20"/>
      <c r="RI165" s="20"/>
      <c r="RJ165" s="20"/>
      <c r="RK165" s="20"/>
      <c r="RL165" s="20"/>
      <c r="RM165" s="20"/>
      <c r="RN165" s="20"/>
      <c r="RO165" s="20"/>
      <c r="RP165" s="20"/>
      <c r="RQ165" s="20"/>
      <c r="RR165" s="20"/>
      <c r="RS165" s="20"/>
      <c r="RT165" s="20"/>
      <c r="RU165" s="20"/>
      <c r="RV165" s="20"/>
      <c r="RW165" s="20"/>
      <c r="RX165" s="20"/>
      <c r="RY165" s="20"/>
      <c r="RZ165" s="20"/>
      <c r="SA165" s="20"/>
      <c r="SB165" s="20"/>
      <c r="SC165" s="20"/>
      <c r="SD165" s="20"/>
      <c r="SE165" s="20"/>
      <c r="SF165" s="20"/>
      <c r="SG165" s="20"/>
      <c r="SH165" s="20"/>
      <c r="SI165" s="20"/>
      <c r="SJ165" s="20"/>
      <c r="SK165" s="20"/>
      <c r="SL165" s="20"/>
      <c r="SM165" s="20"/>
      <c r="SN165" s="20"/>
      <c r="SO165" s="20"/>
      <c r="SP165" s="20"/>
      <c r="SQ165" s="20"/>
      <c r="SR165" s="20"/>
      <c r="SS165" s="20"/>
      <c r="ST165" s="20"/>
      <c r="SU165" s="20"/>
      <c r="SV165" s="20"/>
      <c r="SW165" s="20"/>
      <c r="SX165" s="20"/>
      <c r="SY165" s="20"/>
      <c r="SZ165" s="20"/>
      <c r="TA165" s="20"/>
      <c r="TB165" s="20"/>
      <c r="TC165" s="20"/>
      <c r="TD165" s="20"/>
      <c r="TE165" s="20"/>
      <c r="TF165" s="20"/>
      <c r="TG165" s="20"/>
      <c r="TH165" s="20"/>
      <c r="TI165" s="20"/>
      <c r="TJ165" s="20"/>
      <c r="TK165" s="20"/>
      <c r="TL165" s="20"/>
      <c r="TM165" s="20"/>
      <c r="TN165" s="20"/>
      <c r="TO165" s="20"/>
      <c r="TP165" s="20"/>
      <c r="TQ165" s="20"/>
      <c r="TR165" s="20"/>
      <c r="TS165" s="20"/>
      <c r="TT165" s="20"/>
      <c r="TU165" s="20"/>
      <c r="TV165" s="20"/>
      <c r="TW165" s="20"/>
      <c r="TX165" s="20"/>
      <c r="TY165" s="20"/>
      <c r="TZ165" s="20"/>
      <c r="UA165" s="20"/>
      <c r="UB165" s="20"/>
      <c r="UC165" s="20"/>
      <c r="UD165" s="20"/>
      <c r="UE165" s="20"/>
      <c r="UF165" s="20"/>
      <c r="UG165" s="20"/>
      <c r="UH165" s="20"/>
      <c r="UI165" s="20"/>
      <c r="UJ165" s="20"/>
      <c r="UK165" s="20"/>
      <c r="UL165" s="20"/>
      <c r="UM165" s="20"/>
      <c r="UN165" s="20"/>
      <c r="UO165" s="20"/>
      <c r="UP165" s="20"/>
      <c r="UQ165" s="20"/>
      <c r="UR165" s="20"/>
      <c r="US165" s="20"/>
      <c r="UT165" s="20"/>
      <c r="UU165" s="20"/>
      <c r="UV165" s="20"/>
      <c r="UW165" s="20"/>
      <c r="UX165" s="20"/>
      <c r="UY165" s="20"/>
      <c r="UZ165" s="20"/>
      <c r="VA165" s="20"/>
      <c r="VB165" s="20"/>
      <c r="VC165" s="20"/>
      <c r="VD165" s="20"/>
      <c r="VE165" s="20"/>
      <c r="VF165" s="20"/>
      <c r="VG165" s="20"/>
      <c r="VH165" s="20"/>
      <c r="VI165" s="20"/>
      <c r="VJ165" s="20"/>
      <c r="VK165" s="20"/>
      <c r="VL165" s="20"/>
      <c r="VM165" s="20"/>
      <c r="VN165" s="20"/>
      <c r="VO165" s="20"/>
      <c r="VP165" s="20"/>
      <c r="VQ165" s="20"/>
      <c r="VR165" s="20"/>
      <c r="VS165" s="20"/>
      <c r="VT165" s="20"/>
      <c r="VU165" s="20"/>
      <c r="VV165" s="20"/>
      <c r="VW165" s="20"/>
      <c r="VX165" s="20"/>
      <c r="VY165" s="20"/>
      <c r="VZ165" s="20"/>
      <c r="WA165" s="20"/>
      <c r="WB165" s="20"/>
      <c r="WC165" s="20"/>
      <c r="WD165" s="20"/>
      <c r="WE165" s="20"/>
      <c r="WF165" s="20"/>
      <c r="WG165" s="20"/>
      <c r="WH165" s="20"/>
      <c r="WI165" s="20"/>
      <c r="WJ165" s="20"/>
      <c r="WK165" s="20"/>
      <c r="WL165" s="20"/>
      <c r="WM165" s="20"/>
      <c r="WN165" s="20"/>
      <c r="WO165" s="20"/>
      <c r="WP165" s="20"/>
      <c r="WQ165" s="20"/>
      <c r="WR165" s="20"/>
      <c r="WS165" s="20"/>
      <c r="WT165" s="20"/>
      <c r="WU165" s="20"/>
      <c r="WV165" s="20"/>
      <c r="WW165" s="20"/>
      <c r="WX165" s="20"/>
      <c r="WY165" s="20"/>
      <c r="WZ165" s="20"/>
      <c r="XA165" s="20"/>
      <c r="XB165" s="20"/>
      <c r="XC165" s="20"/>
      <c r="XD165" s="20"/>
      <c r="XE165" s="20"/>
      <c r="XF165" s="20"/>
      <c r="XG165" s="20"/>
      <c r="XH165" s="20"/>
      <c r="XI165" s="20"/>
      <c r="XJ165" s="20"/>
      <c r="XK165" s="20"/>
      <c r="XL165" s="20"/>
      <c r="XM165" s="20"/>
      <c r="XN165" s="20"/>
      <c r="XO165" s="20"/>
      <c r="XP165" s="20"/>
      <c r="XQ165" s="20"/>
      <c r="XR165" s="20"/>
      <c r="XS165" s="20"/>
      <c r="XT165" s="20"/>
      <c r="XU165" s="20"/>
      <c r="XV165" s="20"/>
      <c r="XW165" s="20"/>
      <c r="XX165" s="20"/>
      <c r="XY165" s="20"/>
      <c r="XZ165" s="20"/>
      <c r="YA165" s="20"/>
      <c r="YB165" s="20"/>
      <c r="YC165" s="20"/>
      <c r="YD165" s="20"/>
      <c r="YE165" s="20"/>
      <c r="YF165" s="20"/>
      <c r="YG165" s="20"/>
      <c r="YH165" s="20"/>
      <c r="YI165" s="20"/>
      <c r="YJ165" s="20"/>
      <c r="YK165" s="20"/>
      <c r="YL165" s="20"/>
      <c r="YM165" s="20"/>
      <c r="YN165" s="20"/>
      <c r="YO165" s="20"/>
      <c r="YP165" s="20"/>
      <c r="YQ165" s="20"/>
      <c r="YR165" s="20"/>
      <c r="YS165" s="20"/>
      <c r="YT165" s="20"/>
      <c r="YU165" s="20"/>
      <c r="YV165" s="20"/>
      <c r="YW165" s="20"/>
      <c r="YX165" s="20"/>
      <c r="YY165" s="20"/>
      <c r="YZ165" s="20"/>
      <c r="ZA165" s="20"/>
      <c r="ZB165" s="20"/>
      <c r="ZC165" s="20"/>
      <c r="ZD165" s="20"/>
      <c r="ZE165" s="20"/>
      <c r="ZF165" s="20"/>
      <c r="ZG165" s="20"/>
      <c r="ZH165" s="20"/>
      <c r="ZI165" s="20"/>
      <c r="ZJ165" s="20"/>
      <c r="ZK165" s="20"/>
      <c r="ZL165" s="20"/>
      <c r="ZM165" s="20"/>
      <c r="ZN165" s="20"/>
      <c r="ZO165" s="20"/>
      <c r="ZP165" s="20"/>
      <c r="ZQ165" s="20"/>
      <c r="ZR165" s="20"/>
      <c r="ZS165" s="20"/>
      <c r="ZT165" s="20"/>
      <c r="ZU165" s="20"/>
      <c r="ZV165" s="20"/>
      <c r="ZW165" s="20"/>
      <c r="ZX165" s="20"/>
      <c r="ZY165" s="20"/>
      <c r="ZZ165" s="20"/>
      <c r="AAA165" s="20"/>
      <c r="AAB165" s="20"/>
      <c r="AAC165" s="20"/>
      <c r="AAD165" s="20"/>
      <c r="AAE165" s="20"/>
      <c r="AAF165" s="20"/>
      <c r="AAG165" s="20"/>
      <c r="AAH165" s="20"/>
      <c r="AAI165" s="20"/>
      <c r="AAJ165" s="20"/>
      <c r="AAK165" s="20"/>
      <c r="AAL165" s="20"/>
      <c r="AAM165" s="20"/>
      <c r="AAN165" s="20"/>
      <c r="AAO165" s="20"/>
      <c r="AAP165" s="20"/>
      <c r="AAQ165" s="20"/>
      <c r="AAR165" s="20"/>
      <c r="AAS165" s="20"/>
      <c r="AAT165" s="20"/>
      <c r="AAU165" s="20"/>
      <c r="AAV165" s="20"/>
      <c r="AAW165" s="20"/>
      <c r="AAX165" s="20"/>
      <c r="AAY165" s="20"/>
      <c r="AAZ165" s="20"/>
      <c r="ABA165" s="20"/>
      <c r="ABB165" s="20"/>
      <c r="ABC165" s="20"/>
      <c r="ABD165" s="20"/>
      <c r="ABE165" s="20"/>
      <c r="ABF165" s="20"/>
      <c r="ABG165" s="20"/>
      <c r="ABH165" s="20"/>
      <c r="ABI165" s="20"/>
      <c r="ABJ165" s="20"/>
      <c r="ABK165" s="20"/>
      <c r="ABL165" s="20"/>
      <c r="ABM165" s="20"/>
      <c r="ABN165" s="20"/>
      <c r="ABO165" s="20"/>
      <c r="ABP165" s="20"/>
      <c r="ABQ165" s="20"/>
      <c r="ABR165" s="20"/>
      <c r="ABS165" s="20"/>
      <c r="ABT165" s="20"/>
      <c r="ABU165" s="20"/>
      <c r="ABV165" s="20"/>
      <c r="ABW165" s="20"/>
      <c r="ABX165" s="20"/>
      <c r="ABY165" s="20"/>
      <c r="ABZ165" s="20"/>
      <c r="ACA165" s="20"/>
      <c r="ACB165" s="20"/>
      <c r="ACC165" s="20"/>
      <c r="ACD165" s="20"/>
      <c r="ACE165" s="20"/>
      <c r="ACF165" s="20"/>
      <c r="ACG165" s="20"/>
      <c r="ACH165" s="20"/>
      <c r="ACI165" s="20"/>
      <c r="ACJ165" s="20"/>
      <c r="ACK165" s="20"/>
      <c r="ACL165" s="20"/>
      <c r="ACM165" s="20"/>
      <c r="ACN165" s="20"/>
      <c r="ACO165" s="20"/>
      <c r="ACP165" s="20"/>
      <c r="ACQ165" s="20"/>
      <c r="ACR165" s="20"/>
      <c r="ACS165" s="20"/>
      <c r="ACT165" s="20"/>
      <c r="ACU165" s="20"/>
      <c r="ACV165" s="20"/>
      <c r="ACW165" s="20"/>
      <c r="ACX165" s="20"/>
      <c r="ACY165" s="20"/>
      <c r="ACZ165" s="20"/>
      <c r="ADA165" s="20"/>
      <c r="ADB165" s="20"/>
      <c r="ADC165" s="20"/>
      <c r="ADD165" s="20"/>
      <c r="ADE165" s="20"/>
      <c r="ADF165" s="20"/>
      <c r="ADG165" s="20"/>
      <c r="ADH165" s="20"/>
      <c r="ADI165" s="20"/>
      <c r="ADJ165" s="20"/>
      <c r="ADK165" s="20"/>
      <c r="ADL165" s="20"/>
      <c r="ADM165" s="20"/>
      <c r="ADN165" s="20"/>
      <c r="ADO165" s="20"/>
      <c r="ADP165" s="20"/>
      <c r="ADQ165" s="20"/>
      <c r="ADR165" s="20"/>
      <c r="ADS165" s="20"/>
      <c r="ADT165" s="20"/>
      <c r="ADU165" s="20"/>
      <c r="ADV165" s="20"/>
      <c r="ADW165" s="20"/>
      <c r="ADX165" s="20"/>
      <c r="ADY165" s="20"/>
      <c r="ADZ165" s="20"/>
      <c r="AEA165" s="20"/>
      <c r="AEB165" s="20"/>
      <c r="AEC165" s="20"/>
      <c r="AED165" s="20"/>
      <c r="AEE165" s="20"/>
      <c r="AEF165" s="20"/>
      <c r="AEG165" s="20"/>
      <c r="AEH165" s="20"/>
      <c r="AEI165" s="20"/>
      <c r="AEJ165" s="20"/>
      <c r="AEK165" s="20"/>
      <c r="AEL165" s="20"/>
      <c r="AEM165" s="20"/>
      <c r="AEN165" s="20"/>
      <c r="AEO165" s="20"/>
      <c r="AEP165" s="20"/>
      <c r="AEQ165" s="20"/>
      <c r="AER165" s="20"/>
      <c r="AES165" s="20"/>
      <c r="AET165" s="20"/>
      <c r="AEU165" s="20"/>
      <c r="AEV165" s="20"/>
      <c r="AEW165" s="20"/>
      <c r="AEX165" s="20"/>
      <c r="AEY165" s="20"/>
      <c r="AEZ165" s="20"/>
      <c r="AFA165" s="20"/>
      <c r="AFB165" s="20"/>
      <c r="AFC165" s="20"/>
      <c r="AFD165" s="20"/>
      <c r="AFE165" s="20"/>
      <c r="AFF165" s="20"/>
      <c r="AFG165" s="20"/>
      <c r="AFH165" s="20"/>
      <c r="AFI165" s="20"/>
      <c r="AFJ165" s="20"/>
      <c r="AFK165" s="20"/>
      <c r="AFL165" s="20"/>
      <c r="AFM165" s="20"/>
      <c r="AFN165" s="20"/>
      <c r="AFO165" s="20"/>
      <c r="AFP165" s="20"/>
      <c r="AFQ165" s="20"/>
      <c r="AFR165" s="20"/>
      <c r="AFS165" s="20"/>
      <c r="AFT165" s="20"/>
      <c r="AFU165" s="20"/>
      <c r="AFV165" s="20"/>
      <c r="AFW165" s="20"/>
      <c r="AFX165" s="20"/>
      <c r="AFY165" s="20"/>
      <c r="AFZ165" s="20"/>
      <c r="AGA165" s="20"/>
      <c r="AGB165" s="20"/>
      <c r="AGC165" s="20"/>
      <c r="AGD165" s="20"/>
      <c r="AGE165" s="20"/>
      <c r="AGF165" s="20"/>
      <c r="AGG165" s="20"/>
      <c r="AGH165" s="20"/>
      <c r="AGI165" s="20"/>
      <c r="AGJ165" s="20"/>
      <c r="AGK165" s="20"/>
      <c r="AGL165" s="20"/>
      <c r="AGM165" s="20"/>
      <c r="AGN165" s="20"/>
      <c r="AGO165" s="20"/>
      <c r="AGP165" s="20"/>
      <c r="AGQ165" s="20"/>
      <c r="AGR165" s="20"/>
      <c r="AGS165" s="20"/>
      <c r="AGT165" s="20"/>
      <c r="AGU165" s="20"/>
      <c r="AGV165" s="20"/>
      <c r="AGW165" s="20"/>
      <c r="AGX165" s="20"/>
      <c r="AGY165" s="20"/>
      <c r="AGZ165" s="20"/>
      <c r="AHA165" s="20"/>
      <c r="AHB165" s="20"/>
      <c r="AHC165" s="20"/>
      <c r="AHD165" s="20"/>
      <c r="AHE165" s="20"/>
      <c r="AHF165" s="20"/>
      <c r="AHG165" s="20"/>
      <c r="AHH165" s="20"/>
      <c r="AHI165" s="20"/>
      <c r="AHJ165" s="20"/>
      <c r="AHK165" s="20"/>
      <c r="AHL165" s="20"/>
      <c r="AHM165" s="20"/>
      <c r="AHN165" s="20"/>
      <c r="AHO165" s="20"/>
      <c r="AHP165" s="20"/>
      <c r="AHQ165" s="20"/>
      <c r="AHR165" s="20"/>
      <c r="AHS165" s="20"/>
      <c r="AHT165" s="20"/>
      <c r="AHU165" s="20"/>
      <c r="AHV165" s="20"/>
      <c r="AHW165" s="20"/>
      <c r="AHX165" s="20"/>
      <c r="AHY165" s="20"/>
      <c r="AHZ165" s="20"/>
      <c r="AIA165" s="20"/>
      <c r="AIB165" s="20"/>
      <c r="AIC165" s="20"/>
      <c r="AID165" s="20"/>
      <c r="AIE165" s="20"/>
      <c r="AIF165" s="20"/>
      <c r="AIG165" s="20"/>
      <c r="AIH165" s="20"/>
      <c r="AII165" s="20"/>
      <c r="AIJ165" s="20"/>
      <c r="AIK165" s="20"/>
      <c r="AIL165" s="20"/>
      <c r="AIM165" s="20"/>
      <c r="AIN165" s="20"/>
      <c r="AIO165" s="20"/>
      <c r="AIP165" s="20"/>
      <c r="AIQ165" s="20"/>
      <c r="AIR165" s="20"/>
      <c r="AIS165" s="20"/>
      <c r="AIT165" s="20"/>
      <c r="AIU165" s="20"/>
      <c r="AIV165" s="20"/>
      <c r="AIW165" s="20"/>
      <c r="AIX165" s="20"/>
      <c r="AIY165" s="20"/>
      <c r="AIZ165" s="20"/>
      <c r="AJA165" s="20"/>
      <c r="AJB165" s="20"/>
      <c r="AJC165" s="20"/>
      <c r="AJD165" s="20"/>
      <c r="AJE165" s="20"/>
      <c r="AJF165" s="20"/>
      <c r="AJG165" s="20"/>
      <c r="AJH165" s="20"/>
      <c r="AJI165" s="20"/>
      <c r="AJJ165" s="20"/>
      <c r="AJK165" s="20"/>
      <c r="AJL165" s="20"/>
      <c r="AJM165" s="20"/>
      <c r="AJN165" s="20"/>
      <c r="AJO165" s="20"/>
      <c r="AJP165" s="20"/>
      <c r="AJQ165" s="20"/>
      <c r="AJR165" s="20"/>
      <c r="AJS165" s="20"/>
      <c r="AJT165" s="20"/>
      <c r="AJU165" s="20"/>
      <c r="AJV165" s="20"/>
      <c r="AJW165" s="20"/>
      <c r="AJX165" s="20"/>
      <c r="AJY165" s="20"/>
      <c r="AJZ165" s="20"/>
      <c r="AKA165" s="20"/>
      <c r="AKB165" s="20"/>
      <c r="AKC165" s="20"/>
      <c r="AKD165" s="20"/>
      <c r="AKE165" s="20"/>
      <c r="AKF165" s="20"/>
      <c r="AKG165" s="20"/>
      <c r="AKH165" s="20"/>
      <c r="AKI165" s="20"/>
      <c r="AKJ165" s="20"/>
      <c r="AKK165" s="20"/>
      <c r="AKL165" s="20"/>
      <c r="AKM165" s="20"/>
      <c r="AKN165" s="20"/>
      <c r="AKO165" s="20"/>
      <c r="AKP165" s="20"/>
      <c r="AKQ165" s="20"/>
      <c r="AKR165" s="20"/>
      <c r="AKS165" s="20"/>
      <c r="AKT165" s="20"/>
      <c r="AKU165" s="20"/>
      <c r="AKV165" s="20"/>
      <c r="AKW165" s="20"/>
      <c r="AKX165" s="20"/>
      <c r="AKY165" s="20"/>
      <c r="AKZ165" s="20"/>
      <c r="ALA165" s="20"/>
      <c r="ALB165" s="20"/>
      <c r="ALC165" s="20"/>
      <c r="ALD165" s="20"/>
      <c r="ALE165" s="20"/>
      <c r="ALF165" s="20"/>
      <c r="ALG165" s="20"/>
      <c r="ALH165" s="20"/>
      <c r="ALI165" s="20"/>
      <c r="ALJ165" s="20"/>
      <c r="ALK165" s="20"/>
      <c r="ALL165" s="20"/>
      <c r="ALM165" s="20"/>
      <c r="ALN165" s="20"/>
      <c r="ALO165" s="20"/>
      <c r="ALP165" s="20"/>
      <c r="ALQ165" s="20"/>
      <c r="ALR165" s="20"/>
      <c r="ALS165" s="20"/>
      <c r="ALT165" s="20"/>
      <c r="ALU165" s="20"/>
      <c r="ALV165" s="20"/>
      <c r="ALW165" s="20"/>
      <c r="ALX165" s="20"/>
      <c r="ALY165" s="20"/>
      <c r="ALZ165" s="20"/>
      <c r="AMA165" s="20"/>
      <c r="AMB165" s="20"/>
      <c r="AMC165" s="20"/>
      <c r="AMD165" s="20"/>
      <c r="AME165" s="20"/>
      <c r="AMF165" s="20"/>
      <c r="AMG165" s="20"/>
      <c r="AMH165" s="20"/>
      <c r="AMI165" s="20"/>
      <c r="AMJ165" s="20"/>
      <c r="AMK165" s="20"/>
    </row>
    <row r="166" spans="1:1025" s="21" customFormat="1" ht="15">
      <c r="A166" s="240"/>
      <c r="B166" s="241"/>
      <c r="C166" s="242"/>
      <c r="D166" s="242"/>
      <c r="E166" s="243"/>
      <c r="F166" s="244"/>
      <c r="G166" s="245"/>
      <c r="I166" s="20"/>
      <c r="J166" s="7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  <c r="IX166" s="20"/>
      <c r="IY166" s="20"/>
      <c r="IZ166" s="20"/>
      <c r="JA166" s="20"/>
      <c r="JB166" s="20"/>
      <c r="JC166" s="20"/>
      <c r="JD166" s="20"/>
      <c r="JE166" s="20"/>
      <c r="JF166" s="20"/>
      <c r="JG166" s="20"/>
      <c r="JH166" s="20"/>
      <c r="JI166" s="20"/>
      <c r="JJ166" s="20"/>
      <c r="JK166" s="20"/>
      <c r="JL166" s="20"/>
      <c r="JM166" s="20"/>
      <c r="JN166" s="20"/>
      <c r="JO166" s="20"/>
      <c r="JP166" s="20"/>
      <c r="JQ166" s="20"/>
      <c r="JR166" s="20"/>
      <c r="JS166" s="20"/>
      <c r="JT166" s="20"/>
      <c r="JU166" s="20"/>
      <c r="JV166" s="20"/>
      <c r="JW166" s="20"/>
      <c r="JX166" s="20"/>
      <c r="JY166" s="20"/>
      <c r="JZ166" s="20"/>
      <c r="KA166" s="20"/>
      <c r="KB166" s="20"/>
      <c r="KC166" s="20"/>
      <c r="KD166" s="20"/>
      <c r="KE166" s="20"/>
      <c r="KF166" s="20"/>
      <c r="KG166" s="20"/>
      <c r="KH166" s="20"/>
      <c r="KI166" s="20"/>
      <c r="KJ166" s="20"/>
      <c r="KK166" s="20"/>
      <c r="KL166" s="20"/>
      <c r="KM166" s="20"/>
      <c r="KN166" s="20"/>
      <c r="KO166" s="20"/>
      <c r="KP166" s="20"/>
      <c r="KQ166" s="20"/>
      <c r="KR166" s="20"/>
      <c r="KS166" s="20"/>
      <c r="KT166" s="20"/>
      <c r="KU166" s="20"/>
      <c r="KV166" s="20"/>
      <c r="KW166" s="20"/>
      <c r="KX166" s="20"/>
      <c r="KY166" s="20"/>
      <c r="KZ166" s="20"/>
      <c r="LA166" s="20"/>
      <c r="LB166" s="20"/>
      <c r="LC166" s="20"/>
      <c r="LD166" s="20"/>
      <c r="LE166" s="20"/>
      <c r="LF166" s="20"/>
      <c r="LG166" s="20"/>
      <c r="LH166" s="20"/>
      <c r="LI166" s="20"/>
      <c r="LJ166" s="20"/>
      <c r="LK166" s="20"/>
      <c r="LL166" s="20"/>
      <c r="LM166" s="20"/>
      <c r="LN166" s="20"/>
      <c r="LO166" s="20"/>
      <c r="LP166" s="20"/>
      <c r="LQ166" s="20"/>
      <c r="LR166" s="20"/>
      <c r="LS166" s="20"/>
      <c r="LT166" s="20"/>
      <c r="LU166" s="20"/>
      <c r="LV166" s="20"/>
      <c r="LW166" s="20"/>
      <c r="LX166" s="20"/>
      <c r="LY166" s="20"/>
      <c r="LZ166" s="20"/>
      <c r="MA166" s="20"/>
      <c r="MB166" s="20"/>
      <c r="MC166" s="20"/>
      <c r="MD166" s="20"/>
      <c r="ME166" s="20"/>
      <c r="MF166" s="20"/>
      <c r="MG166" s="20"/>
      <c r="MH166" s="20"/>
      <c r="MI166" s="20"/>
      <c r="MJ166" s="20"/>
      <c r="MK166" s="20"/>
      <c r="ML166" s="20"/>
      <c r="MM166" s="20"/>
      <c r="MN166" s="20"/>
      <c r="MO166" s="20"/>
      <c r="MP166" s="20"/>
      <c r="MQ166" s="20"/>
      <c r="MR166" s="20"/>
      <c r="MS166" s="20"/>
      <c r="MT166" s="20"/>
      <c r="MU166" s="20"/>
      <c r="MV166" s="20"/>
      <c r="MW166" s="20"/>
      <c r="MX166" s="20"/>
      <c r="MY166" s="20"/>
      <c r="MZ166" s="20"/>
      <c r="NA166" s="20"/>
      <c r="NB166" s="20"/>
      <c r="NC166" s="20"/>
      <c r="ND166" s="20"/>
      <c r="NE166" s="20"/>
      <c r="NF166" s="20"/>
      <c r="NG166" s="20"/>
      <c r="NH166" s="20"/>
      <c r="NI166" s="20"/>
      <c r="NJ166" s="20"/>
      <c r="NK166" s="20"/>
      <c r="NL166" s="20"/>
      <c r="NM166" s="20"/>
      <c r="NN166" s="20"/>
      <c r="NO166" s="20"/>
      <c r="NP166" s="20"/>
      <c r="NQ166" s="20"/>
      <c r="NR166" s="20"/>
      <c r="NS166" s="20"/>
      <c r="NT166" s="20"/>
      <c r="NU166" s="20"/>
      <c r="NV166" s="20"/>
      <c r="NW166" s="20"/>
      <c r="NX166" s="20"/>
      <c r="NY166" s="20"/>
      <c r="NZ166" s="20"/>
      <c r="OA166" s="20"/>
      <c r="OB166" s="20"/>
      <c r="OC166" s="20"/>
      <c r="OD166" s="20"/>
      <c r="OE166" s="20"/>
      <c r="OF166" s="20"/>
      <c r="OG166" s="20"/>
      <c r="OH166" s="20"/>
      <c r="OI166" s="20"/>
      <c r="OJ166" s="20"/>
      <c r="OK166" s="20"/>
      <c r="OL166" s="20"/>
      <c r="OM166" s="20"/>
      <c r="ON166" s="20"/>
      <c r="OO166" s="20"/>
      <c r="OP166" s="20"/>
      <c r="OQ166" s="20"/>
      <c r="OR166" s="20"/>
      <c r="OS166" s="20"/>
      <c r="OT166" s="20"/>
      <c r="OU166" s="20"/>
      <c r="OV166" s="20"/>
      <c r="OW166" s="20"/>
      <c r="OX166" s="20"/>
      <c r="OY166" s="20"/>
      <c r="OZ166" s="20"/>
      <c r="PA166" s="20"/>
      <c r="PB166" s="20"/>
      <c r="PC166" s="20"/>
      <c r="PD166" s="20"/>
      <c r="PE166" s="20"/>
      <c r="PF166" s="20"/>
      <c r="PG166" s="20"/>
      <c r="PH166" s="20"/>
      <c r="PI166" s="20"/>
      <c r="PJ166" s="20"/>
      <c r="PK166" s="20"/>
      <c r="PL166" s="20"/>
      <c r="PM166" s="20"/>
      <c r="PN166" s="20"/>
      <c r="PO166" s="20"/>
      <c r="PP166" s="20"/>
      <c r="PQ166" s="20"/>
      <c r="PR166" s="20"/>
      <c r="PS166" s="20"/>
      <c r="PT166" s="20"/>
      <c r="PU166" s="20"/>
      <c r="PV166" s="20"/>
      <c r="PW166" s="20"/>
      <c r="PX166" s="20"/>
      <c r="PY166" s="20"/>
      <c r="PZ166" s="20"/>
      <c r="QA166" s="20"/>
      <c r="QB166" s="20"/>
      <c r="QC166" s="20"/>
      <c r="QD166" s="20"/>
      <c r="QE166" s="20"/>
      <c r="QF166" s="20"/>
      <c r="QG166" s="20"/>
      <c r="QH166" s="20"/>
      <c r="QI166" s="20"/>
      <c r="QJ166" s="20"/>
      <c r="QK166" s="20"/>
      <c r="QL166" s="20"/>
      <c r="QM166" s="20"/>
      <c r="QN166" s="20"/>
      <c r="QO166" s="20"/>
      <c r="QP166" s="20"/>
      <c r="QQ166" s="20"/>
      <c r="QR166" s="20"/>
      <c r="QS166" s="20"/>
      <c r="QT166" s="20"/>
      <c r="QU166" s="20"/>
      <c r="QV166" s="20"/>
      <c r="QW166" s="20"/>
      <c r="QX166" s="20"/>
      <c r="QY166" s="20"/>
      <c r="QZ166" s="20"/>
      <c r="RA166" s="20"/>
      <c r="RB166" s="20"/>
      <c r="RC166" s="20"/>
      <c r="RD166" s="20"/>
      <c r="RE166" s="20"/>
      <c r="RF166" s="20"/>
      <c r="RG166" s="20"/>
      <c r="RH166" s="20"/>
      <c r="RI166" s="20"/>
      <c r="RJ166" s="20"/>
      <c r="RK166" s="20"/>
      <c r="RL166" s="20"/>
      <c r="RM166" s="20"/>
      <c r="RN166" s="20"/>
      <c r="RO166" s="20"/>
      <c r="RP166" s="20"/>
      <c r="RQ166" s="20"/>
      <c r="RR166" s="20"/>
      <c r="RS166" s="20"/>
      <c r="RT166" s="20"/>
      <c r="RU166" s="20"/>
      <c r="RV166" s="20"/>
      <c r="RW166" s="20"/>
      <c r="RX166" s="20"/>
      <c r="RY166" s="20"/>
      <c r="RZ166" s="20"/>
      <c r="SA166" s="20"/>
      <c r="SB166" s="20"/>
      <c r="SC166" s="20"/>
      <c r="SD166" s="20"/>
      <c r="SE166" s="20"/>
      <c r="SF166" s="20"/>
      <c r="SG166" s="20"/>
      <c r="SH166" s="20"/>
      <c r="SI166" s="20"/>
      <c r="SJ166" s="20"/>
      <c r="SK166" s="20"/>
      <c r="SL166" s="20"/>
      <c r="SM166" s="20"/>
      <c r="SN166" s="20"/>
      <c r="SO166" s="20"/>
      <c r="SP166" s="20"/>
      <c r="SQ166" s="20"/>
      <c r="SR166" s="20"/>
      <c r="SS166" s="20"/>
      <c r="ST166" s="20"/>
      <c r="SU166" s="20"/>
      <c r="SV166" s="20"/>
      <c r="SW166" s="20"/>
      <c r="SX166" s="20"/>
      <c r="SY166" s="20"/>
      <c r="SZ166" s="20"/>
      <c r="TA166" s="20"/>
      <c r="TB166" s="20"/>
      <c r="TC166" s="20"/>
      <c r="TD166" s="20"/>
      <c r="TE166" s="20"/>
      <c r="TF166" s="20"/>
      <c r="TG166" s="20"/>
      <c r="TH166" s="20"/>
      <c r="TI166" s="20"/>
      <c r="TJ166" s="20"/>
      <c r="TK166" s="20"/>
      <c r="TL166" s="20"/>
      <c r="TM166" s="20"/>
      <c r="TN166" s="20"/>
      <c r="TO166" s="20"/>
      <c r="TP166" s="20"/>
      <c r="TQ166" s="20"/>
      <c r="TR166" s="20"/>
      <c r="TS166" s="20"/>
      <c r="TT166" s="20"/>
      <c r="TU166" s="20"/>
      <c r="TV166" s="20"/>
      <c r="TW166" s="20"/>
      <c r="TX166" s="20"/>
      <c r="TY166" s="20"/>
      <c r="TZ166" s="20"/>
      <c r="UA166" s="20"/>
      <c r="UB166" s="20"/>
      <c r="UC166" s="20"/>
      <c r="UD166" s="20"/>
      <c r="UE166" s="20"/>
      <c r="UF166" s="20"/>
      <c r="UG166" s="20"/>
      <c r="UH166" s="20"/>
      <c r="UI166" s="20"/>
      <c r="UJ166" s="20"/>
      <c r="UK166" s="20"/>
      <c r="UL166" s="20"/>
      <c r="UM166" s="20"/>
      <c r="UN166" s="20"/>
      <c r="UO166" s="20"/>
      <c r="UP166" s="20"/>
      <c r="UQ166" s="20"/>
      <c r="UR166" s="20"/>
      <c r="US166" s="20"/>
      <c r="UT166" s="20"/>
      <c r="UU166" s="20"/>
      <c r="UV166" s="20"/>
      <c r="UW166" s="20"/>
      <c r="UX166" s="20"/>
      <c r="UY166" s="20"/>
      <c r="UZ166" s="20"/>
      <c r="VA166" s="20"/>
      <c r="VB166" s="20"/>
      <c r="VC166" s="20"/>
      <c r="VD166" s="20"/>
      <c r="VE166" s="20"/>
      <c r="VF166" s="20"/>
      <c r="VG166" s="20"/>
      <c r="VH166" s="20"/>
      <c r="VI166" s="20"/>
      <c r="VJ166" s="20"/>
      <c r="VK166" s="20"/>
      <c r="VL166" s="20"/>
      <c r="VM166" s="20"/>
      <c r="VN166" s="20"/>
      <c r="VO166" s="20"/>
      <c r="VP166" s="20"/>
      <c r="VQ166" s="20"/>
      <c r="VR166" s="20"/>
      <c r="VS166" s="20"/>
      <c r="VT166" s="20"/>
      <c r="VU166" s="20"/>
      <c r="VV166" s="20"/>
      <c r="VW166" s="20"/>
      <c r="VX166" s="20"/>
      <c r="VY166" s="20"/>
      <c r="VZ166" s="20"/>
      <c r="WA166" s="20"/>
      <c r="WB166" s="20"/>
      <c r="WC166" s="20"/>
      <c r="WD166" s="20"/>
      <c r="WE166" s="20"/>
      <c r="WF166" s="20"/>
      <c r="WG166" s="20"/>
      <c r="WH166" s="20"/>
      <c r="WI166" s="20"/>
      <c r="WJ166" s="20"/>
      <c r="WK166" s="20"/>
      <c r="WL166" s="20"/>
      <c r="WM166" s="20"/>
      <c r="WN166" s="20"/>
      <c r="WO166" s="20"/>
      <c r="WP166" s="20"/>
      <c r="WQ166" s="20"/>
      <c r="WR166" s="20"/>
      <c r="WS166" s="20"/>
      <c r="WT166" s="20"/>
      <c r="WU166" s="20"/>
      <c r="WV166" s="20"/>
      <c r="WW166" s="20"/>
      <c r="WX166" s="20"/>
      <c r="WY166" s="20"/>
      <c r="WZ166" s="20"/>
      <c r="XA166" s="20"/>
      <c r="XB166" s="20"/>
      <c r="XC166" s="20"/>
      <c r="XD166" s="20"/>
      <c r="XE166" s="20"/>
      <c r="XF166" s="20"/>
      <c r="XG166" s="20"/>
      <c r="XH166" s="20"/>
      <c r="XI166" s="20"/>
      <c r="XJ166" s="20"/>
      <c r="XK166" s="20"/>
      <c r="XL166" s="20"/>
      <c r="XM166" s="20"/>
      <c r="XN166" s="20"/>
      <c r="XO166" s="20"/>
      <c r="XP166" s="20"/>
      <c r="XQ166" s="20"/>
      <c r="XR166" s="20"/>
      <c r="XS166" s="20"/>
      <c r="XT166" s="20"/>
      <c r="XU166" s="20"/>
      <c r="XV166" s="20"/>
      <c r="XW166" s="20"/>
      <c r="XX166" s="20"/>
      <c r="XY166" s="20"/>
      <c r="XZ166" s="20"/>
      <c r="YA166" s="20"/>
      <c r="YB166" s="20"/>
      <c r="YC166" s="20"/>
      <c r="YD166" s="20"/>
      <c r="YE166" s="20"/>
      <c r="YF166" s="20"/>
      <c r="YG166" s="20"/>
      <c r="YH166" s="20"/>
      <c r="YI166" s="20"/>
      <c r="YJ166" s="20"/>
      <c r="YK166" s="20"/>
      <c r="YL166" s="20"/>
      <c r="YM166" s="20"/>
      <c r="YN166" s="20"/>
      <c r="YO166" s="20"/>
      <c r="YP166" s="20"/>
      <c r="YQ166" s="20"/>
      <c r="YR166" s="20"/>
      <c r="YS166" s="20"/>
      <c r="YT166" s="20"/>
      <c r="YU166" s="20"/>
      <c r="YV166" s="20"/>
      <c r="YW166" s="20"/>
      <c r="YX166" s="20"/>
      <c r="YY166" s="20"/>
      <c r="YZ166" s="20"/>
      <c r="ZA166" s="20"/>
      <c r="ZB166" s="20"/>
      <c r="ZC166" s="20"/>
      <c r="ZD166" s="20"/>
      <c r="ZE166" s="20"/>
      <c r="ZF166" s="20"/>
      <c r="ZG166" s="20"/>
      <c r="ZH166" s="20"/>
      <c r="ZI166" s="20"/>
      <c r="ZJ166" s="20"/>
      <c r="ZK166" s="20"/>
      <c r="ZL166" s="20"/>
      <c r="ZM166" s="20"/>
      <c r="ZN166" s="20"/>
      <c r="ZO166" s="20"/>
      <c r="ZP166" s="20"/>
      <c r="ZQ166" s="20"/>
      <c r="ZR166" s="20"/>
      <c r="ZS166" s="20"/>
      <c r="ZT166" s="20"/>
      <c r="ZU166" s="20"/>
      <c r="ZV166" s="20"/>
      <c r="ZW166" s="20"/>
      <c r="ZX166" s="20"/>
      <c r="ZY166" s="20"/>
      <c r="ZZ166" s="20"/>
      <c r="AAA166" s="20"/>
      <c r="AAB166" s="20"/>
      <c r="AAC166" s="20"/>
      <c r="AAD166" s="20"/>
      <c r="AAE166" s="20"/>
      <c r="AAF166" s="20"/>
      <c r="AAG166" s="20"/>
      <c r="AAH166" s="20"/>
      <c r="AAI166" s="20"/>
      <c r="AAJ166" s="20"/>
      <c r="AAK166" s="20"/>
      <c r="AAL166" s="20"/>
      <c r="AAM166" s="20"/>
      <c r="AAN166" s="20"/>
      <c r="AAO166" s="20"/>
      <c r="AAP166" s="20"/>
      <c r="AAQ166" s="20"/>
      <c r="AAR166" s="20"/>
      <c r="AAS166" s="20"/>
      <c r="AAT166" s="20"/>
      <c r="AAU166" s="20"/>
      <c r="AAV166" s="20"/>
      <c r="AAW166" s="20"/>
      <c r="AAX166" s="20"/>
      <c r="AAY166" s="20"/>
      <c r="AAZ166" s="20"/>
      <c r="ABA166" s="20"/>
      <c r="ABB166" s="20"/>
      <c r="ABC166" s="20"/>
      <c r="ABD166" s="20"/>
      <c r="ABE166" s="20"/>
      <c r="ABF166" s="20"/>
      <c r="ABG166" s="20"/>
      <c r="ABH166" s="20"/>
      <c r="ABI166" s="20"/>
      <c r="ABJ166" s="20"/>
      <c r="ABK166" s="20"/>
      <c r="ABL166" s="20"/>
      <c r="ABM166" s="20"/>
      <c r="ABN166" s="20"/>
      <c r="ABO166" s="20"/>
      <c r="ABP166" s="20"/>
      <c r="ABQ166" s="20"/>
      <c r="ABR166" s="20"/>
      <c r="ABS166" s="20"/>
      <c r="ABT166" s="20"/>
      <c r="ABU166" s="20"/>
      <c r="ABV166" s="20"/>
      <c r="ABW166" s="20"/>
      <c r="ABX166" s="20"/>
      <c r="ABY166" s="20"/>
      <c r="ABZ166" s="20"/>
      <c r="ACA166" s="20"/>
      <c r="ACB166" s="20"/>
      <c r="ACC166" s="20"/>
      <c r="ACD166" s="20"/>
      <c r="ACE166" s="20"/>
      <c r="ACF166" s="20"/>
      <c r="ACG166" s="20"/>
      <c r="ACH166" s="20"/>
      <c r="ACI166" s="20"/>
      <c r="ACJ166" s="20"/>
      <c r="ACK166" s="20"/>
      <c r="ACL166" s="20"/>
      <c r="ACM166" s="20"/>
      <c r="ACN166" s="20"/>
      <c r="ACO166" s="20"/>
      <c r="ACP166" s="20"/>
      <c r="ACQ166" s="20"/>
      <c r="ACR166" s="20"/>
      <c r="ACS166" s="20"/>
      <c r="ACT166" s="20"/>
      <c r="ACU166" s="20"/>
      <c r="ACV166" s="20"/>
      <c r="ACW166" s="20"/>
      <c r="ACX166" s="20"/>
      <c r="ACY166" s="20"/>
      <c r="ACZ166" s="20"/>
      <c r="ADA166" s="20"/>
      <c r="ADB166" s="20"/>
      <c r="ADC166" s="20"/>
      <c r="ADD166" s="20"/>
      <c r="ADE166" s="20"/>
      <c r="ADF166" s="20"/>
      <c r="ADG166" s="20"/>
      <c r="ADH166" s="20"/>
      <c r="ADI166" s="20"/>
      <c r="ADJ166" s="20"/>
      <c r="ADK166" s="20"/>
      <c r="ADL166" s="20"/>
      <c r="ADM166" s="20"/>
      <c r="ADN166" s="20"/>
      <c r="ADO166" s="20"/>
      <c r="ADP166" s="20"/>
      <c r="ADQ166" s="20"/>
      <c r="ADR166" s="20"/>
      <c r="ADS166" s="20"/>
      <c r="ADT166" s="20"/>
      <c r="ADU166" s="20"/>
      <c r="ADV166" s="20"/>
      <c r="ADW166" s="20"/>
      <c r="ADX166" s="20"/>
      <c r="ADY166" s="20"/>
      <c r="ADZ166" s="20"/>
      <c r="AEA166" s="20"/>
      <c r="AEB166" s="20"/>
      <c r="AEC166" s="20"/>
      <c r="AED166" s="20"/>
      <c r="AEE166" s="20"/>
      <c r="AEF166" s="20"/>
      <c r="AEG166" s="20"/>
      <c r="AEH166" s="20"/>
      <c r="AEI166" s="20"/>
      <c r="AEJ166" s="20"/>
      <c r="AEK166" s="20"/>
      <c r="AEL166" s="20"/>
      <c r="AEM166" s="20"/>
      <c r="AEN166" s="20"/>
      <c r="AEO166" s="20"/>
      <c r="AEP166" s="20"/>
      <c r="AEQ166" s="20"/>
      <c r="AER166" s="20"/>
      <c r="AES166" s="20"/>
      <c r="AET166" s="20"/>
      <c r="AEU166" s="20"/>
      <c r="AEV166" s="20"/>
      <c r="AEW166" s="20"/>
      <c r="AEX166" s="20"/>
      <c r="AEY166" s="20"/>
      <c r="AEZ166" s="20"/>
      <c r="AFA166" s="20"/>
      <c r="AFB166" s="20"/>
      <c r="AFC166" s="20"/>
      <c r="AFD166" s="20"/>
      <c r="AFE166" s="20"/>
      <c r="AFF166" s="20"/>
      <c r="AFG166" s="20"/>
      <c r="AFH166" s="20"/>
      <c r="AFI166" s="20"/>
      <c r="AFJ166" s="20"/>
      <c r="AFK166" s="20"/>
      <c r="AFL166" s="20"/>
      <c r="AFM166" s="20"/>
      <c r="AFN166" s="20"/>
      <c r="AFO166" s="20"/>
      <c r="AFP166" s="20"/>
      <c r="AFQ166" s="20"/>
      <c r="AFR166" s="20"/>
      <c r="AFS166" s="20"/>
      <c r="AFT166" s="20"/>
      <c r="AFU166" s="20"/>
      <c r="AFV166" s="20"/>
      <c r="AFW166" s="20"/>
      <c r="AFX166" s="20"/>
      <c r="AFY166" s="20"/>
      <c r="AFZ166" s="20"/>
      <c r="AGA166" s="20"/>
      <c r="AGB166" s="20"/>
      <c r="AGC166" s="20"/>
      <c r="AGD166" s="20"/>
      <c r="AGE166" s="20"/>
      <c r="AGF166" s="20"/>
      <c r="AGG166" s="20"/>
      <c r="AGH166" s="20"/>
      <c r="AGI166" s="20"/>
      <c r="AGJ166" s="20"/>
      <c r="AGK166" s="20"/>
      <c r="AGL166" s="20"/>
      <c r="AGM166" s="20"/>
      <c r="AGN166" s="20"/>
      <c r="AGO166" s="20"/>
      <c r="AGP166" s="20"/>
      <c r="AGQ166" s="20"/>
      <c r="AGR166" s="20"/>
      <c r="AGS166" s="20"/>
      <c r="AGT166" s="20"/>
      <c r="AGU166" s="20"/>
      <c r="AGV166" s="20"/>
      <c r="AGW166" s="20"/>
      <c r="AGX166" s="20"/>
      <c r="AGY166" s="20"/>
      <c r="AGZ166" s="20"/>
      <c r="AHA166" s="20"/>
      <c r="AHB166" s="20"/>
      <c r="AHC166" s="20"/>
      <c r="AHD166" s="20"/>
      <c r="AHE166" s="20"/>
      <c r="AHF166" s="20"/>
      <c r="AHG166" s="20"/>
      <c r="AHH166" s="20"/>
      <c r="AHI166" s="20"/>
      <c r="AHJ166" s="20"/>
      <c r="AHK166" s="20"/>
      <c r="AHL166" s="20"/>
      <c r="AHM166" s="20"/>
      <c r="AHN166" s="20"/>
      <c r="AHO166" s="20"/>
      <c r="AHP166" s="20"/>
      <c r="AHQ166" s="20"/>
      <c r="AHR166" s="20"/>
      <c r="AHS166" s="20"/>
      <c r="AHT166" s="20"/>
      <c r="AHU166" s="20"/>
      <c r="AHV166" s="20"/>
      <c r="AHW166" s="20"/>
      <c r="AHX166" s="20"/>
      <c r="AHY166" s="20"/>
      <c r="AHZ166" s="20"/>
      <c r="AIA166" s="20"/>
      <c r="AIB166" s="20"/>
      <c r="AIC166" s="20"/>
      <c r="AID166" s="20"/>
      <c r="AIE166" s="20"/>
      <c r="AIF166" s="20"/>
      <c r="AIG166" s="20"/>
      <c r="AIH166" s="20"/>
      <c r="AII166" s="20"/>
      <c r="AIJ166" s="20"/>
      <c r="AIK166" s="20"/>
      <c r="AIL166" s="20"/>
      <c r="AIM166" s="20"/>
      <c r="AIN166" s="20"/>
      <c r="AIO166" s="20"/>
      <c r="AIP166" s="20"/>
      <c r="AIQ166" s="20"/>
      <c r="AIR166" s="20"/>
      <c r="AIS166" s="20"/>
      <c r="AIT166" s="20"/>
      <c r="AIU166" s="20"/>
      <c r="AIV166" s="20"/>
      <c r="AIW166" s="20"/>
      <c r="AIX166" s="20"/>
      <c r="AIY166" s="20"/>
      <c r="AIZ166" s="20"/>
      <c r="AJA166" s="20"/>
      <c r="AJB166" s="20"/>
      <c r="AJC166" s="20"/>
      <c r="AJD166" s="20"/>
      <c r="AJE166" s="20"/>
      <c r="AJF166" s="20"/>
      <c r="AJG166" s="20"/>
      <c r="AJH166" s="20"/>
      <c r="AJI166" s="20"/>
      <c r="AJJ166" s="20"/>
      <c r="AJK166" s="20"/>
      <c r="AJL166" s="20"/>
      <c r="AJM166" s="20"/>
      <c r="AJN166" s="20"/>
      <c r="AJO166" s="20"/>
      <c r="AJP166" s="20"/>
      <c r="AJQ166" s="20"/>
      <c r="AJR166" s="20"/>
      <c r="AJS166" s="20"/>
      <c r="AJT166" s="20"/>
      <c r="AJU166" s="20"/>
      <c r="AJV166" s="20"/>
      <c r="AJW166" s="20"/>
      <c r="AJX166" s="20"/>
      <c r="AJY166" s="20"/>
      <c r="AJZ166" s="20"/>
      <c r="AKA166" s="20"/>
      <c r="AKB166" s="20"/>
      <c r="AKC166" s="20"/>
      <c r="AKD166" s="20"/>
      <c r="AKE166" s="20"/>
      <c r="AKF166" s="20"/>
      <c r="AKG166" s="20"/>
      <c r="AKH166" s="20"/>
      <c r="AKI166" s="20"/>
      <c r="AKJ166" s="20"/>
      <c r="AKK166" s="20"/>
      <c r="AKL166" s="20"/>
      <c r="AKM166" s="20"/>
      <c r="AKN166" s="20"/>
      <c r="AKO166" s="20"/>
      <c r="AKP166" s="20"/>
      <c r="AKQ166" s="20"/>
      <c r="AKR166" s="20"/>
      <c r="AKS166" s="20"/>
      <c r="AKT166" s="20"/>
      <c r="AKU166" s="20"/>
      <c r="AKV166" s="20"/>
      <c r="AKW166" s="20"/>
      <c r="AKX166" s="20"/>
      <c r="AKY166" s="20"/>
      <c r="AKZ166" s="20"/>
      <c r="ALA166" s="20"/>
      <c r="ALB166" s="20"/>
      <c r="ALC166" s="20"/>
      <c r="ALD166" s="20"/>
      <c r="ALE166" s="20"/>
      <c r="ALF166" s="20"/>
      <c r="ALG166" s="20"/>
      <c r="ALH166" s="20"/>
      <c r="ALI166" s="20"/>
      <c r="ALJ166" s="20"/>
      <c r="ALK166" s="20"/>
      <c r="ALL166" s="20"/>
      <c r="ALM166" s="20"/>
      <c r="ALN166" s="20"/>
      <c r="ALO166" s="20"/>
      <c r="ALP166" s="20"/>
      <c r="ALQ166" s="20"/>
      <c r="ALR166" s="20"/>
      <c r="ALS166" s="20"/>
      <c r="ALT166" s="20"/>
      <c r="ALU166" s="20"/>
      <c r="ALV166" s="20"/>
      <c r="ALW166" s="20"/>
      <c r="ALX166" s="20"/>
      <c r="ALY166" s="20"/>
      <c r="ALZ166" s="20"/>
      <c r="AMA166" s="20"/>
      <c r="AMB166" s="20"/>
      <c r="AMC166" s="20"/>
      <c r="AMD166" s="20"/>
      <c r="AME166" s="20"/>
      <c r="AMF166" s="20"/>
      <c r="AMG166" s="20"/>
      <c r="AMH166" s="20"/>
      <c r="AMI166" s="20"/>
      <c r="AMJ166" s="20"/>
      <c r="AMK166" s="20"/>
    </row>
    <row r="167" spans="1:1025" ht="24" customHeight="1">
      <c r="A167" s="220"/>
      <c r="B167" s="246"/>
      <c r="C167" s="246"/>
      <c r="D167" s="247"/>
      <c r="E167" s="247"/>
      <c r="F167" s="247"/>
      <c r="G167" s="247"/>
      <c r="H167" s="3"/>
    </row>
    <row r="168" spans="1:1025" ht="15.75" customHeight="1">
      <c r="A168" s="360" t="s">
        <v>201</v>
      </c>
      <c r="B168" s="360"/>
      <c r="C168" s="360"/>
      <c r="D168" s="360"/>
      <c r="E168" s="360"/>
      <c r="F168" s="360"/>
      <c r="G168" s="360"/>
      <c r="H168" s="3"/>
    </row>
    <row r="169" spans="1:1025" ht="15.75" customHeight="1">
      <c r="A169" s="355" t="s">
        <v>202</v>
      </c>
      <c r="B169" s="355"/>
      <c r="C169" s="355"/>
      <c r="D169" s="355"/>
      <c r="E169" s="355"/>
      <c r="F169" s="355"/>
      <c r="G169" s="102" t="s">
        <v>18</v>
      </c>
      <c r="H169" s="3"/>
    </row>
    <row r="170" spans="1:1025" ht="15.75" customHeight="1">
      <c r="A170" s="87" t="s">
        <v>8</v>
      </c>
      <c r="B170" s="257" t="s">
        <v>55</v>
      </c>
      <c r="C170" s="257"/>
      <c r="D170" s="257"/>
      <c r="E170" s="257"/>
      <c r="F170" s="257"/>
      <c r="G170" s="108">
        <f>G48</f>
        <v>3245.1099999999997</v>
      </c>
      <c r="H170" s="3"/>
    </row>
    <row r="171" spans="1:1025" ht="15.75" customHeight="1">
      <c r="A171" s="87" t="s">
        <v>10</v>
      </c>
      <c r="B171" s="257" t="s">
        <v>203</v>
      </c>
      <c r="C171" s="257"/>
      <c r="D171" s="257"/>
      <c r="E171" s="257"/>
      <c r="F171" s="257"/>
      <c r="G171" s="108">
        <f>G103</f>
        <v>2466.63</v>
      </c>
      <c r="H171" s="3"/>
    </row>
    <row r="172" spans="1:1025" ht="15.75" customHeight="1">
      <c r="A172" s="87" t="s">
        <v>12</v>
      </c>
      <c r="B172" s="257" t="s">
        <v>50</v>
      </c>
      <c r="C172" s="257"/>
      <c r="D172" s="257"/>
      <c r="E172" s="257"/>
      <c r="F172" s="257"/>
      <c r="G172" s="108">
        <f>G114</f>
        <v>170.39999999999998</v>
      </c>
      <c r="H172" s="3"/>
    </row>
    <row r="173" spans="1:1025" s="21" customFormat="1" ht="15.75" customHeight="1">
      <c r="A173" s="87" t="s">
        <v>13</v>
      </c>
      <c r="B173" s="257" t="s">
        <v>51</v>
      </c>
      <c r="C173" s="257"/>
      <c r="D173" s="257"/>
      <c r="E173" s="257"/>
      <c r="F173" s="257"/>
      <c r="G173" s="108">
        <f>G139</f>
        <v>526.83000000000004</v>
      </c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0"/>
      <c r="IU173" s="20"/>
      <c r="IV173" s="20"/>
      <c r="IW173" s="20"/>
      <c r="IX173" s="20"/>
      <c r="IY173" s="20"/>
      <c r="IZ173" s="20"/>
      <c r="JA173" s="20"/>
      <c r="JB173" s="20"/>
      <c r="JC173" s="20"/>
      <c r="JD173" s="20"/>
      <c r="JE173" s="20"/>
      <c r="JF173" s="20"/>
      <c r="JG173" s="20"/>
      <c r="JH173" s="20"/>
      <c r="JI173" s="20"/>
      <c r="JJ173" s="20"/>
      <c r="JK173" s="20"/>
      <c r="JL173" s="20"/>
      <c r="JM173" s="20"/>
      <c r="JN173" s="20"/>
      <c r="JO173" s="20"/>
      <c r="JP173" s="20"/>
      <c r="JQ173" s="20"/>
      <c r="JR173" s="20"/>
      <c r="JS173" s="20"/>
      <c r="JT173" s="20"/>
      <c r="JU173" s="20"/>
      <c r="JV173" s="20"/>
      <c r="JW173" s="20"/>
      <c r="JX173" s="20"/>
      <c r="JY173" s="20"/>
      <c r="JZ173" s="20"/>
      <c r="KA173" s="20"/>
      <c r="KB173" s="20"/>
      <c r="KC173" s="20"/>
      <c r="KD173" s="20"/>
      <c r="KE173" s="20"/>
      <c r="KF173" s="20"/>
      <c r="KG173" s="20"/>
      <c r="KH173" s="20"/>
      <c r="KI173" s="20"/>
      <c r="KJ173" s="20"/>
      <c r="KK173" s="20"/>
      <c r="KL173" s="20"/>
      <c r="KM173" s="20"/>
      <c r="KN173" s="20"/>
      <c r="KO173" s="20"/>
      <c r="KP173" s="20"/>
      <c r="KQ173" s="20"/>
      <c r="KR173" s="20"/>
      <c r="KS173" s="20"/>
      <c r="KT173" s="20"/>
      <c r="KU173" s="20"/>
      <c r="KV173" s="20"/>
      <c r="KW173" s="20"/>
      <c r="KX173" s="20"/>
      <c r="KY173" s="20"/>
      <c r="KZ173" s="20"/>
      <c r="LA173" s="20"/>
      <c r="LB173" s="20"/>
      <c r="LC173" s="20"/>
      <c r="LD173" s="20"/>
      <c r="LE173" s="20"/>
      <c r="LF173" s="20"/>
      <c r="LG173" s="20"/>
      <c r="LH173" s="20"/>
      <c r="LI173" s="20"/>
      <c r="LJ173" s="20"/>
      <c r="LK173" s="20"/>
      <c r="LL173" s="20"/>
      <c r="LM173" s="20"/>
      <c r="LN173" s="20"/>
      <c r="LO173" s="20"/>
      <c r="LP173" s="20"/>
      <c r="LQ173" s="20"/>
      <c r="LR173" s="20"/>
      <c r="LS173" s="20"/>
      <c r="LT173" s="20"/>
      <c r="LU173" s="20"/>
      <c r="LV173" s="20"/>
      <c r="LW173" s="20"/>
      <c r="LX173" s="20"/>
      <c r="LY173" s="20"/>
      <c r="LZ173" s="20"/>
      <c r="MA173" s="20"/>
      <c r="MB173" s="20"/>
      <c r="MC173" s="20"/>
      <c r="MD173" s="20"/>
      <c r="ME173" s="20"/>
      <c r="MF173" s="20"/>
      <c r="MG173" s="20"/>
      <c r="MH173" s="20"/>
      <c r="MI173" s="20"/>
      <c r="MJ173" s="20"/>
      <c r="MK173" s="20"/>
      <c r="ML173" s="20"/>
      <c r="MM173" s="20"/>
      <c r="MN173" s="20"/>
      <c r="MO173" s="20"/>
      <c r="MP173" s="20"/>
      <c r="MQ173" s="20"/>
      <c r="MR173" s="20"/>
      <c r="MS173" s="20"/>
      <c r="MT173" s="20"/>
      <c r="MU173" s="20"/>
      <c r="MV173" s="20"/>
      <c r="MW173" s="20"/>
      <c r="MX173" s="20"/>
      <c r="MY173" s="20"/>
      <c r="MZ173" s="20"/>
      <c r="NA173" s="20"/>
      <c r="NB173" s="20"/>
      <c r="NC173" s="20"/>
      <c r="ND173" s="20"/>
      <c r="NE173" s="20"/>
      <c r="NF173" s="20"/>
      <c r="NG173" s="20"/>
      <c r="NH173" s="20"/>
      <c r="NI173" s="20"/>
      <c r="NJ173" s="20"/>
      <c r="NK173" s="20"/>
      <c r="NL173" s="20"/>
      <c r="NM173" s="20"/>
      <c r="NN173" s="20"/>
      <c r="NO173" s="20"/>
      <c r="NP173" s="20"/>
      <c r="NQ173" s="20"/>
      <c r="NR173" s="20"/>
      <c r="NS173" s="20"/>
      <c r="NT173" s="20"/>
      <c r="NU173" s="20"/>
      <c r="NV173" s="20"/>
      <c r="NW173" s="20"/>
      <c r="NX173" s="20"/>
      <c r="NY173" s="20"/>
      <c r="NZ173" s="20"/>
      <c r="OA173" s="20"/>
      <c r="OB173" s="20"/>
      <c r="OC173" s="20"/>
      <c r="OD173" s="20"/>
      <c r="OE173" s="20"/>
      <c r="OF173" s="20"/>
      <c r="OG173" s="20"/>
      <c r="OH173" s="20"/>
      <c r="OI173" s="20"/>
      <c r="OJ173" s="20"/>
      <c r="OK173" s="20"/>
      <c r="OL173" s="20"/>
      <c r="OM173" s="20"/>
      <c r="ON173" s="20"/>
      <c r="OO173" s="20"/>
      <c r="OP173" s="20"/>
      <c r="OQ173" s="20"/>
      <c r="OR173" s="20"/>
      <c r="OS173" s="20"/>
      <c r="OT173" s="20"/>
      <c r="OU173" s="20"/>
      <c r="OV173" s="20"/>
      <c r="OW173" s="20"/>
      <c r="OX173" s="20"/>
      <c r="OY173" s="20"/>
      <c r="OZ173" s="20"/>
      <c r="PA173" s="20"/>
      <c r="PB173" s="20"/>
      <c r="PC173" s="20"/>
      <c r="PD173" s="20"/>
      <c r="PE173" s="20"/>
      <c r="PF173" s="20"/>
      <c r="PG173" s="20"/>
      <c r="PH173" s="20"/>
      <c r="PI173" s="20"/>
      <c r="PJ173" s="20"/>
      <c r="PK173" s="20"/>
      <c r="PL173" s="20"/>
      <c r="PM173" s="20"/>
      <c r="PN173" s="20"/>
      <c r="PO173" s="20"/>
      <c r="PP173" s="20"/>
      <c r="PQ173" s="20"/>
      <c r="PR173" s="20"/>
      <c r="PS173" s="20"/>
      <c r="PT173" s="20"/>
      <c r="PU173" s="20"/>
      <c r="PV173" s="20"/>
      <c r="PW173" s="20"/>
      <c r="PX173" s="20"/>
      <c r="PY173" s="20"/>
      <c r="PZ173" s="20"/>
      <c r="QA173" s="20"/>
      <c r="QB173" s="20"/>
      <c r="QC173" s="20"/>
      <c r="QD173" s="20"/>
      <c r="QE173" s="20"/>
      <c r="QF173" s="20"/>
      <c r="QG173" s="20"/>
      <c r="QH173" s="20"/>
      <c r="QI173" s="20"/>
      <c r="QJ173" s="20"/>
      <c r="QK173" s="20"/>
      <c r="QL173" s="20"/>
      <c r="QM173" s="20"/>
      <c r="QN173" s="20"/>
      <c r="QO173" s="20"/>
      <c r="QP173" s="20"/>
      <c r="QQ173" s="20"/>
      <c r="QR173" s="20"/>
      <c r="QS173" s="20"/>
      <c r="QT173" s="20"/>
      <c r="QU173" s="20"/>
      <c r="QV173" s="20"/>
      <c r="QW173" s="20"/>
      <c r="QX173" s="20"/>
      <c r="QY173" s="20"/>
      <c r="QZ173" s="20"/>
      <c r="RA173" s="20"/>
      <c r="RB173" s="20"/>
      <c r="RC173" s="20"/>
      <c r="RD173" s="20"/>
      <c r="RE173" s="20"/>
      <c r="RF173" s="20"/>
      <c r="RG173" s="20"/>
      <c r="RH173" s="20"/>
      <c r="RI173" s="20"/>
      <c r="RJ173" s="20"/>
      <c r="RK173" s="20"/>
      <c r="RL173" s="20"/>
      <c r="RM173" s="20"/>
      <c r="RN173" s="20"/>
      <c r="RO173" s="20"/>
      <c r="RP173" s="20"/>
      <c r="RQ173" s="20"/>
      <c r="RR173" s="20"/>
      <c r="RS173" s="20"/>
      <c r="RT173" s="20"/>
      <c r="RU173" s="20"/>
      <c r="RV173" s="20"/>
      <c r="RW173" s="20"/>
      <c r="RX173" s="20"/>
      <c r="RY173" s="20"/>
      <c r="RZ173" s="20"/>
      <c r="SA173" s="20"/>
      <c r="SB173" s="20"/>
      <c r="SC173" s="20"/>
      <c r="SD173" s="20"/>
      <c r="SE173" s="20"/>
      <c r="SF173" s="20"/>
      <c r="SG173" s="20"/>
      <c r="SH173" s="20"/>
      <c r="SI173" s="20"/>
      <c r="SJ173" s="20"/>
      <c r="SK173" s="20"/>
      <c r="SL173" s="20"/>
      <c r="SM173" s="20"/>
      <c r="SN173" s="20"/>
      <c r="SO173" s="20"/>
      <c r="SP173" s="20"/>
      <c r="SQ173" s="20"/>
      <c r="SR173" s="20"/>
      <c r="SS173" s="20"/>
      <c r="ST173" s="20"/>
      <c r="SU173" s="20"/>
      <c r="SV173" s="20"/>
      <c r="SW173" s="20"/>
      <c r="SX173" s="20"/>
      <c r="SY173" s="20"/>
      <c r="SZ173" s="20"/>
      <c r="TA173" s="20"/>
      <c r="TB173" s="20"/>
      <c r="TC173" s="20"/>
      <c r="TD173" s="20"/>
      <c r="TE173" s="20"/>
      <c r="TF173" s="20"/>
      <c r="TG173" s="20"/>
      <c r="TH173" s="20"/>
      <c r="TI173" s="20"/>
      <c r="TJ173" s="20"/>
      <c r="TK173" s="20"/>
      <c r="TL173" s="20"/>
      <c r="TM173" s="20"/>
      <c r="TN173" s="20"/>
      <c r="TO173" s="20"/>
      <c r="TP173" s="20"/>
      <c r="TQ173" s="20"/>
      <c r="TR173" s="20"/>
      <c r="TS173" s="20"/>
      <c r="TT173" s="20"/>
      <c r="TU173" s="20"/>
      <c r="TV173" s="20"/>
      <c r="TW173" s="20"/>
      <c r="TX173" s="20"/>
      <c r="TY173" s="20"/>
      <c r="TZ173" s="20"/>
      <c r="UA173" s="20"/>
      <c r="UB173" s="20"/>
      <c r="UC173" s="20"/>
      <c r="UD173" s="20"/>
      <c r="UE173" s="20"/>
      <c r="UF173" s="20"/>
      <c r="UG173" s="20"/>
      <c r="UH173" s="20"/>
      <c r="UI173" s="20"/>
      <c r="UJ173" s="20"/>
      <c r="UK173" s="20"/>
      <c r="UL173" s="20"/>
      <c r="UM173" s="20"/>
      <c r="UN173" s="20"/>
      <c r="UO173" s="20"/>
      <c r="UP173" s="20"/>
      <c r="UQ173" s="20"/>
      <c r="UR173" s="20"/>
      <c r="US173" s="20"/>
      <c r="UT173" s="20"/>
      <c r="UU173" s="20"/>
      <c r="UV173" s="20"/>
      <c r="UW173" s="20"/>
      <c r="UX173" s="20"/>
      <c r="UY173" s="20"/>
      <c r="UZ173" s="20"/>
      <c r="VA173" s="20"/>
      <c r="VB173" s="20"/>
      <c r="VC173" s="20"/>
      <c r="VD173" s="20"/>
      <c r="VE173" s="20"/>
      <c r="VF173" s="20"/>
      <c r="VG173" s="20"/>
      <c r="VH173" s="20"/>
      <c r="VI173" s="20"/>
      <c r="VJ173" s="20"/>
      <c r="VK173" s="20"/>
      <c r="VL173" s="20"/>
      <c r="VM173" s="20"/>
      <c r="VN173" s="20"/>
      <c r="VO173" s="20"/>
      <c r="VP173" s="20"/>
      <c r="VQ173" s="20"/>
      <c r="VR173" s="20"/>
      <c r="VS173" s="20"/>
      <c r="VT173" s="20"/>
      <c r="VU173" s="20"/>
      <c r="VV173" s="20"/>
      <c r="VW173" s="20"/>
      <c r="VX173" s="20"/>
      <c r="VY173" s="20"/>
      <c r="VZ173" s="20"/>
      <c r="WA173" s="20"/>
      <c r="WB173" s="20"/>
      <c r="WC173" s="20"/>
      <c r="WD173" s="20"/>
      <c r="WE173" s="20"/>
      <c r="WF173" s="20"/>
      <c r="WG173" s="20"/>
      <c r="WH173" s="20"/>
      <c r="WI173" s="20"/>
      <c r="WJ173" s="20"/>
      <c r="WK173" s="20"/>
      <c r="WL173" s="20"/>
      <c r="WM173" s="20"/>
      <c r="WN173" s="20"/>
      <c r="WO173" s="20"/>
      <c r="WP173" s="20"/>
      <c r="WQ173" s="20"/>
      <c r="WR173" s="20"/>
      <c r="WS173" s="20"/>
      <c r="WT173" s="20"/>
      <c r="WU173" s="20"/>
      <c r="WV173" s="20"/>
      <c r="WW173" s="20"/>
      <c r="WX173" s="20"/>
      <c r="WY173" s="20"/>
      <c r="WZ173" s="20"/>
      <c r="XA173" s="20"/>
      <c r="XB173" s="20"/>
      <c r="XC173" s="20"/>
      <c r="XD173" s="20"/>
      <c r="XE173" s="20"/>
      <c r="XF173" s="20"/>
      <c r="XG173" s="20"/>
      <c r="XH173" s="20"/>
      <c r="XI173" s="20"/>
      <c r="XJ173" s="20"/>
      <c r="XK173" s="20"/>
      <c r="XL173" s="20"/>
      <c r="XM173" s="20"/>
      <c r="XN173" s="20"/>
      <c r="XO173" s="20"/>
      <c r="XP173" s="20"/>
      <c r="XQ173" s="20"/>
      <c r="XR173" s="20"/>
      <c r="XS173" s="20"/>
      <c r="XT173" s="20"/>
      <c r="XU173" s="20"/>
      <c r="XV173" s="20"/>
      <c r="XW173" s="20"/>
      <c r="XX173" s="20"/>
      <c r="XY173" s="20"/>
      <c r="XZ173" s="20"/>
      <c r="YA173" s="20"/>
      <c r="YB173" s="20"/>
      <c r="YC173" s="20"/>
      <c r="YD173" s="20"/>
      <c r="YE173" s="20"/>
      <c r="YF173" s="20"/>
      <c r="YG173" s="20"/>
      <c r="YH173" s="20"/>
      <c r="YI173" s="20"/>
      <c r="YJ173" s="20"/>
      <c r="YK173" s="20"/>
      <c r="YL173" s="20"/>
      <c r="YM173" s="20"/>
      <c r="YN173" s="20"/>
      <c r="YO173" s="20"/>
      <c r="YP173" s="20"/>
      <c r="YQ173" s="20"/>
      <c r="YR173" s="20"/>
      <c r="YS173" s="20"/>
      <c r="YT173" s="20"/>
      <c r="YU173" s="20"/>
      <c r="YV173" s="20"/>
      <c r="YW173" s="20"/>
      <c r="YX173" s="20"/>
      <c r="YY173" s="20"/>
      <c r="YZ173" s="20"/>
      <c r="ZA173" s="20"/>
      <c r="ZB173" s="20"/>
      <c r="ZC173" s="20"/>
      <c r="ZD173" s="20"/>
      <c r="ZE173" s="20"/>
      <c r="ZF173" s="20"/>
      <c r="ZG173" s="20"/>
      <c r="ZH173" s="20"/>
      <c r="ZI173" s="20"/>
      <c r="ZJ173" s="20"/>
      <c r="ZK173" s="20"/>
      <c r="ZL173" s="20"/>
      <c r="ZM173" s="20"/>
      <c r="ZN173" s="20"/>
      <c r="ZO173" s="20"/>
      <c r="ZP173" s="20"/>
      <c r="ZQ173" s="20"/>
      <c r="ZR173" s="20"/>
      <c r="ZS173" s="20"/>
      <c r="ZT173" s="20"/>
      <c r="ZU173" s="20"/>
      <c r="ZV173" s="20"/>
      <c r="ZW173" s="20"/>
      <c r="ZX173" s="20"/>
      <c r="ZY173" s="20"/>
      <c r="ZZ173" s="20"/>
      <c r="AAA173" s="20"/>
      <c r="AAB173" s="20"/>
      <c r="AAC173" s="20"/>
      <c r="AAD173" s="20"/>
      <c r="AAE173" s="20"/>
      <c r="AAF173" s="20"/>
      <c r="AAG173" s="20"/>
      <c r="AAH173" s="20"/>
      <c r="AAI173" s="20"/>
      <c r="AAJ173" s="20"/>
      <c r="AAK173" s="20"/>
      <c r="AAL173" s="20"/>
      <c r="AAM173" s="20"/>
      <c r="AAN173" s="20"/>
      <c r="AAO173" s="20"/>
      <c r="AAP173" s="20"/>
      <c r="AAQ173" s="20"/>
      <c r="AAR173" s="20"/>
      <c r="AAS173" s="20"/>
      <c r="AAT173" s="20"/>
      <c r="AAU173" s="20"/>
      <c r="AAV173" s="20"/>
      <c r="AAW173" s="20"/>
      <c r="AAX173" s="20"/>
      <c r="AAY173" s="20"/>
      <c r="AAZ173" s="20"/>
      <c r="ABA173" s="20"/>
      <c r="ABB173" s="20"/>
      <c r="ABC173" s="20"/>
      <c r="ABD173" s="20"/>
      <c r="ABE173" s="20"/>
      <c r="ABF173" s="20"/>
      <c r="ABG173" s="20"/>
      <c r="ABH173" s="20"/>
      <c r="ABI173" s="20"/>
      <c r="ABJ173" s="20"/>
      <c r="ABK173" s="20"/>
      <c r="ABL173" s="20"/>
      <c r="ABM173" s="20"/>
      <c r="ABN173" s="20"/>
      <c r="ABO173" s="20"/>
      <c r="ABP173" s="20"/>
      <c r="ABQ173" s="20"/>
      <c r="ABR173" s="20"/>
      <c r="ABS173" s="20"/>
      <c r="ABT173" s="20"/>
      <c r="ABU173" s="20"/>
      <c r="ABV173" s="20"/>
      <c r="ABW173" s="20"/>
      <c r="ABX173" s="20"/>
      <c r="ABY173" s="20"/>
      <c r="ABZ173" s="20"/>
      <c r="ACA173" s="20"/>
      <c r="ACB173" s="20"/>
      <c r="ACC173" s="20"/>
      <c r="ACD173" s="20"/>
      <c r="ACE173" s="20"/>
      <c r="ACF173" s="20"/>
      <c r="ACG173" s="20"/>
      <c r="ACH173" s="20"/>
      <c r="ACI173" s="20"/>
      <c r="ACJ173" s="20"/>
      <c r="ACK173" s="20"/>
      <c r="ACL173" s="20"/>
      <c r="ACM173" s="20"/>
      <c r="ACN173" s="20"/>
      <c r="ACO173" s="20"/>
      <c r="ACP173" s="20"/>
      <c r="ACQ173" s="20"/>
      <c r="ACR173" s="20"/>
      <c r="ACS173" s="20"/>
      <c r="ACT173" s="20"/>
      <c r="ACU173" s="20"/>
      <c r="ACV173" s="20"/>
      <c r="ACW173" s="20"/>
      <c r="ACX173" s="20"/>
      <c r="ACY173" s="20"/>
      <c r="ACZ173" s="20"/>
      <c r="ADA173" s="20"/>
      <c r="ADB173" s="20"/>
      <c r="ADC173" s="20"/>
      <c r="ADD173" s="20"/>
      <c r="ADE173" s="20"/>
      <c r="ADF173" s="20"/>
      <c r="ADG173" s="20"/>
      <c r="ADH173" s="20"/>
      <c r="ADI173" s="20"/>
      <c r="ADJ173" s="20"/>
      <c r="ADK173" s="20"/>
      <c r="ADL173" s="20"/>
      <c r="ADM173" s="20"/>
      <c r="ADN173" s="20"/>
      <c r="ADO173" s="20"/>
      <c r="ADP173" s="20"/>
      <c r="ADQ173" s="20"/>
      <c r="ADR173" s="20"/>
      <c r="ADS173" s="20"/>
      <c r="ADT173" s="20"/>
      <c r="ADU173" s="20"/>
      <c r="ADV173" s="20"/>
      <c r="ADW173" s="20"/>
      <c r="ADX173" s="20"/>
      <c r="ADY173" s="20"/>
      <c r="ADZ173" s="20"/>
      <c r="AEA173" s="20"/>
      <c r="AEB173" s="20"/>
      <c r="AEC173" s="20"/>
      <c r="AED173" s="20"/>
      <c r="AEE173" s="20"/>
      <c r="AEF173" s="20"/>
      <c r="AEG173" s="20"/>
      <c r="AEH173" s="20"/>
      <c r="AEI173" s="20"/>
      <c r="AEJ173" s="20"/>
      <c r="AEK173" s="20"/>
      <c r="AEL173" s="20"/>
      <c r="AEM173" s="20"/>
      <c r="AEN173" s="20"/>
      <c r="AEO173" s="20"/>
      <c r="AEP173" s="20"/>
      <c r="AEQ173" s="20"/>
      <c r="AER173" s="20"/>
      <c r="AES173" s="20"/>
      <c r="AET173" s="20"/>
      <c r="AEU173" s="20"/>
      <c r="AEV173" s="20"/>
      <c r="AEW173" s="20"/>
      <c r="AEX173" s="20"/>
      <c r="AEY173" s="20"/>
      <c r="AEZ173" s="20"/>
      <c r="AFA173" s="20"/>
      <c r="AFB173" s="20"/>
      <c r="AFC173" s="20"/>
      <c r="AFD173" s="20"/>
      <c r="AFE173" s="20"/>
      <c r="AFF173" s="20"/>
      <c r="AFG173" s="20"/>
      <c r="AFH173" s="20"/>
      <c r="AFI173" s="20"/>
      <c r="AFJ173" s="20"/>
      <c r="AFK173" s="20"/>
      <c r="AFL173" s="20"/>
      <c r="AFM173" s="20"/>
      <c r="AFN173" s="20"/>
      <c r="AFO173" s="20"/>
      <c r="AFP173" s="20"/>
      <c r="AFQ173" s="20"/>
      <c r="AFR173" s="20"/>
      <c r="AFS173" s="20"/>
      <c r="AFT173" s="20"/>
      <c r="AFU173" s="20"/>
      <c r="AFV173" s="20"/>
      <c r="AFW173" s="20"/>
      <c r="AFX173" s="20"/>
      <c r="AFY173" s="20"/>
      <c r="AFZ173" s="20"/>
      <c r="AGA173" s="20"/>
      <c r="AGB173" s="20"/>
      <c r="AGC173" s="20"/>
      <c r="AGD173" s="20"/>
      <c r="AGE173" s="20"/>
      <c r="AGF173" s="20"/>
      <c r="AGG173" s="20"/>
      <c r="AGH173" s="20"/>
      <c r="AGI173" s="20"/>
      <c r="AGJ173" s="20"/>
      <c r="AGK173" s="20"/>
      <c r="AGL173" s="20"/>
      <c r="AGM173" s="20"/>
      <c r="AGN173" s="20"/>
      <c r="AGO173" s="20"/>
      <c r="AGP173" s="20"/>
      <c r="AGQ173" s="20"/>
      <c r="AGR173" s="20"/>
      <c r="AGS173" s="20"/>
      <c r="AGT173" s="20"/>
      <c r="AGU173" s="20"/>
      <c r="AGV173" s="20"/>
      <c r="AGW173" s="20"/>
      <c r="AGX173" s="20"/>
      <c r="AGY173" s="20"/>
      <c r="AGZ173" s="20"/>
      <c r="AHA173" s="20"/>
      <c r="AHB173" s="20"/>
      <c r="AHC173" s="20"/>
      <c r="AHD173" s="20"/>
      <c r="AHE173" s="20"/>
      <c r="AHF173" s="20"/>
      <c r="AHG173" s="20"/>
      <c r="AHH173" s="20"/>
      <c r="AHI173" s="20"/>
      <c r="AHJ173" s="20"/>
      <c r="AHK173" s="20"/>
      <c r="AHL173" s="20"/>
      <c r="AHM173" s="20"/>
      <c r="AHN173" s="20"/>
      <c r="AHO173" s="20"/>
      <c r="AHP173" s="20"/>
      <c r="AHQ173" s="20"/>
      <c r="AHR173" s="20"/>
      <c r="AHS173" s="20"/>
      <c r="AHT173" s="20"/>
      <c r="AHU173" s="20"/>
      <c r="AHV173" s="20"/>
      <c r="AHW173" s="20"/>
      <c r="AHX173" s="20"/>
      <c r="AHY173" s="20"/>
      <c r="AHZ173" s="20"/>
      <c r="AIA173" s="20"/>
      <c r="AIB173" s="20"/>
      <c r="AIC173" s="20"/>
      <c r="AID173" s="20"/>
      <c r="AIE173" s="20"/>
      <c r="AIF173" s="20"/>
      <c r="AIG173" s="20"/>
      <c r="AIH173" s="20"/>
      <c r="AII173" s="20"/>
      <c r="AIJ173" s="20"/>
      <c r="AIK173" s="20"/>
      <c r="AIL173" s="20"/>
      <c r="AIM173" s="20"/>
      <c r="AIN173" s="20"/>
      <c r="AIO173" s="20"/>
      <c r="AIP173" s="20"/>
      <c r="AIQ173" s="20"/>
      <c r="AIR173" s="20"/>
      <c r="AIS173" s="20"/>
      <c r="AIT173" s="20"/>
      <c r="AIU173" s="20"/>
      <c r="AIV173" s="20"/>
      <c r="AIW173" s="20"/>
      <c r="AIX173" s="20"/>
      <c r="AIY173" s="20"/>
      <c r="AIZ173" s="20"/>
      <c r="AJA173" s="20"/>
      <c r="AJB173" s="20"/>
      <c r="AJC173" s="20"/>
      <c r="AJD173" s="20"/>
      <c r="AJE173" s="20"/>
      <c r="AJF173" s="20"/>
      <c r="AJG173" s="20"/>
      <c r="AJH173" s="20"/>
      <c r="AJI173" s="20"/>
      <c r="AJJ173" s="20"/>
      <c r="AJK173" s="20"/>
      <c r="AJL173" s="20"/>
      <c r="AJM173" s="20"/>
      <c r="AJN173" s="20"/>
      <c r="AJO173" s="20"/>
      <c r="AJP173" s="20"/>
      <c r="AJQ173" s="20"/>
      <c r="AJR173" s="20"/>
      <c r="AJS173" s="20"/>
      <c r="AJT173" s="20"/>
      <c r="AJU173" s="20"/>
      <c r="AJV173" s="20"/>
      <c r="AJW173" s="20"/>
      <c r="AJX173" s="20"/>
      <c r="AJY173" s="20"/>
      <c r="AJZ173" s="20"/>
      <c r="AKA173" s="20"/>
      <c r="AKB173" s="20"/>
      <c r="AKC173" s="20"/>
      <c r="AKD173" s="20"/>
      <c r="AKE173" s="20"/>
      <c r="AKF173" s="20"/>
      <c r="AKG173" s="20"/>
      <c r="AKH173" s="20"/>
      <c r="AKI173" s="20"/>
      <c r="AKJ173" s="20"/>
      <c r="AKK173" s="20"/>
      <c r="AKL173" s="20"/>
      <c r="AKM173" s="20"/>
      <c r="AKN173" s="20"/>
      <c r="AKO173" s="20"/>
      <c r="AKP173" s="20"/>
      <c r="AKQ173" s="20"/>
      <c r="AKR173" s="20"/>
      <c r="AKS173" s="20"/>
      <c r="AKT173" s="20"/>
      <c r="AKU173" s="20"/>
      <c r="AKV173" s="20"/>
      <c r="AKW173" s="20"/>
      <c r="AKX173" s="20"/>
      <c r="AKY173" s="20"/>
      <c r="AKZ173" s="20"/>
      <c r="ALA173" s="20"/>
      <c r="ALB173" s="20"/>
      <c r="ALC173" s="20"/>
      <c r="ALD173" s="20"/>
      <c r="ALE173" s="20"/>
      <c r="ALF173" s="20"/>
      <c r="ALG173" s="20"/>
      <c r="ALH173" s="20"/>
      <c r="ALI173" s="20"/>
      <c r="ALJ173" s="20"/>
      <c r="ALK173" s="20"/>
      <c r="ALL173" s="20"/>
      <c r="ALM173" s="20"/>
      <c r="ALN173" s="20"/>
      <c r="ALO173" s="20"/>
      <c r="ALP173" s="20"/>
      <c r="ALQ173" s="20"/>
      <c r="ALR173" s="20"/>
      <c r="ALS173" s="20"/>
      <c r="ALT173" s="20"/>
      <c r="ALU173" s="20"/>
      <c r="ALV173" s="20"/>
      <c r="ALW173" s="20"/>
      <c r="ALX173" s="20"/>
      <c r="ALY173" s="20"/>
      <c r="ALZ173" s="20"/>
      <c r="AMA173" s="20"/>
      <c r="AMB173" s="20"/>
      <c r="AMC173" s="20"/>
      <c r="AMD173" s="20"/>
      <c r="AME173" s="20"/>
      <c r="AMF173" s="20"/>
      <c r="AMG173" s="20"/>
      <c r="AMH173" s="20"/>
      <c r="AMI173" s="20"/>
      <c r="AMJ173" s="20"/>
      <c r="AMK173" s="20"/>
    </row>
    <row r="174" spans="1:1025" s="21" customFormat="1" ht="19.5" customHeight="1">
      <c r="A174" s="90" t="s">
        <v>22</v>
      </c>
      <c r="B174" s="257" t="s">
        <v>52</v>
      </c>
      <c r="C174" s="257"/>
      <c r="D174" s="257"/>
      <c r="E174" s="257"/>
      <c r="F174" s="257"/>
      <c r="G174" s="108">
        <f>G147</f>
        <v>132.38233333333335</v>
      </c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0"/>
      <c r="IU174" s="20"/>
      <c r="IV174" s="20"/>
      <c r="IW174" s="20"/>
      <c r="IX174" s="20"/>
      <c r="IY174" s="20"/>
      <c r="IZ174" s="20"/>
      <c r="JA174" s="20"/>
      <c r="JB174" s="20"/>
      <c r="JC174" s="20"/>
      <c r="JD174" s="20"/>
      <c r="JE174" s="20"/>
      <c r="JF174" s="20"/>
      <c r="JG174" s="20"/>
      <c r="JH174" s="20"/>
      <c r="JI174" s="20"/>
      <c r="JJ174" s="20"/>
      <c r="JK174" s="20"/>
      <c r="JL174" s="20"/>
      <c r="JM174" s="20"/>
      <c r="JN174" s="20"/>
      <c r="JO174" s="20"/>
      <c r="JP174" s="20"/>
      <c r="JQ174" s="20"/>
      <c r="JR174" s="20"/>
      <c r="JS174" s="20"/>
      <c r="JT174" s="20"/>
      <c r="JU174" s="20"/>
      <c r="JV174" s="20"/>
      <c r="JW174" s="20"/>
      <c r="JX174" s="20"/>
      <c r="JY174" s="20"/>
      <c r="JZ174" s="20"/>
      <c r="KA174" s="20"/>
      <c r="KB174" s="20"/>
      <c r="KC174" s="20"/>
      <c r="KD174" s="20"/>
      <c r="KE174" s="20"/>
      <c r="KF174" s="20"/>
      <c r="KG174" s="20"/>
      <c r="KH174" s="20"/>
      <c r="KI174" s="20"/>
      <c r="KJ174" s="20"/>
      <c r="KK174" s="20"/>
      <c r="KL174" s="20"/>
      <c r="KM174" s="20"/>
      <c r="KN174" s="20"/>
      <c r="KO174" s="20"/>
      <c r="KP174" s="20"/>
      <c r="KQ174" s="20"/>
      <c r="KR174" s="20"/>
      <c r="KS174" s="20"/>
      <c r="KT174" s="20"/>
      <c r="KU174" s="20"/>
      <c r="KV174" s="20"/>
      <c r="KW174" s="20"/>
      <c r="KX174" s="20"/>
      <c r="KY174" s="20"/>
      <c r="KZ174" s="20"/>
      <c r="LA174" s="20"/>
      <c r="LB174" s="20"/>
      <c r="LC174" s="20"/>
      <c r="LD174" s="20"/>
      <c r="LE174" s="20"/>
      <c r="LF174" s="20"/>
      <c r="LG174" s="20"/>
      <c r="LH174" s="20"/>
      <c r="LI174" s="20"/>
      <c r="LJ174" s="20"/>
      <c r="LK174" s="20"/>
      <c r="LL174" s="20"/>
      <c r="LM174" s="20"/>
      <c r="LN174" s="20"/>
      <c r="LO174" s="20"/>
      <c r="LP174" s="20"/>
      <c r="LQ174" s="20"/>
      <c r="LR174" s="20"/>
      <c r="LS174" s="20"/>
      <c r="LT174" s="20"/>
      <c r="LU174" s="20"/>
      <c r="LV174" s="20"/>
      <c r="LW174" s="20"/>
      <c r="LX174" s="20"/>
      <c r="LY174" s="20"/>
      <c r="LZ174" s="20"/>
      <c r="MA174" s="20"/>
      <c r="MB174" s="20"/>
      <c r="MC174" s="20"/>
      <c r="MD174" s="20"/>
      <c r="ME174" s="20"/>
      <c r="MF174" s="20"/>
      <c r="MG174" s="20"/>
      <c r="MH174" s="20"/>
      <c r="MI174" s="20"/>
      <c r="MJ174" s="20"/>
      <c r="MK174" s="20"/>
      <c r="ML174" s="20"/>
      <c r="MM174" s="20"/>
      <c r="MN174" s="20"/>
      <c r="MO174" s="20"/>
      <c r="MP174" s="20"/>
      <c r="MQ174" s="20"/>
      <c r="MR174" s="20"/>
      <c r="MS174" s="20"/>
      <c r="MT174" s="20"/>
      <c r="MU174" s="20"/>
      <c r="MV174" s="20"/>
      <c r="MW174" s="20"/>
      <c r="MX174" s="20"/>
      <c r="MY174" s="20"/>
      <c r="MZ174" s="20"/>
      <c r="NA174" s="20"/>
      <c r="NB174" s="20"/>
      <c r="NC174" s="20"/>
      <c r="ND174" s="20"/>
      <c r="NE174" s="20"/>
      <c r="NF174" s="20"/>
      <c r="NG174" s="20"/>
      <c r="NH174" s="20"/>
      <c r="NI174" s="20"/>
      <c r="NJ174" s="20"/>
      <c r="NK174" s="20"/>
      <c r="NL174" s="20"/>
      <c r="NM174" s="20"/>
      <c r="NN174" s="20"/>
      <c r="NO174" s="20"/>
      <c r="NP174" s="20"/>
      <c r="NQ174" s="20"/>
      <c r="NR174" s="20"/>
      <c r="NS174" s="20"/>
      <c r="NT174" s="20"/>
      <c r="NU174" s="20"/>
      <c r="NV174" s="20"/>
      <c r="NW174" s="20"/>
      <c r="NX174" s="20"/>
      <c r="NY174" s="20"/>
      <c r="NZ174" s="20"/>
      <c r="OA174" s="20"/>
      <c r="OB174" s="20"/>
      <c r="OC174" s="20"/>
      <c r="OD174" s="20"/>
      <c r="OE174" s="20"/>
      <c r="OF174" s="20"/>
      <c r="OG174" s="20"/>
      <c r="OH174" s="20"/>
      <c r="OI174" s="20"/>
      <c r="OJ174" s="20"/>
      <c r="OK174" s="20"/>
      <c r="OL174" s="20"/>
      <c r="OM174" s="20"/>
      <c r="ON174" s="20"/>
      <c r="OO174" s="20"/>
      <c r="OP174" s="20"/>
      <c r="OQ174" s="20"/>
      <c r="OR174" s="20"/>
      <c r="OS174" s="20"/>
      <c r="OT174" s="20"/>
      <c r="OU174" s="20"/>
      <c r="OV174" s="20"/>
      <c r="OW174" s="20"/>
      <c r="OX174" s="20"/>
      <c r="OY174" s="20"/>
      <c r="OZ174" s="20"/>
      <c r="PA174" s="20"/>
      <c r="PB174" s="20"/>
      <c r="PC174" s="20"/>
      <c r="PD174" s="20"/>
      <c r="PE174" s="20"/>
      <c r="PF174" s="20"/>
      <c r="PG174" s="20"/>
      <c r="PH174" s="20"/>
      <c r="PI174" s="20"/>
      <c r="PJ174" s="20"/>
      <c r="PK174" s="20"/>
      <c r="PL174" s="20"/>
      <c r="PM174" s="20"/>
      <c r="PN174" s="20"/>
      <c r="PO174" s="20"/>
      <c r="PP174" s="20"/>
      <c r="PQ174" s="20"/>
      <c r="PR174" s="20"/>
      <c r="PS174" s="20"/>
      <c r="PT174" s="20"/>
      <c r="PU174" s="20"/>
      <c r="PV174" s="20"/>
      <c r="PW174" s="20"/>
      <c r="PX174" s="20"/>
      <c r="PY174" s="20"/>
      <c r="PZ174" s="20"/>
      <c r="QA174" s="20"/>
      <c r="QB174" s="20"/>
      <c r="QC174" s="20"/>
      <c r="QD174" s="20"/>
      <c r="QE174" s="20"/>
      <c r="QF174" s="20"/>
      <c r="QG174" s="20"/>
      <c r="QH174" s="20"/>
      <c r="QI174" s="20"/>
      <c r="QJ174" s="20"/>
      <c r="QK174" s="20"/>
      <c r="QL174" s="20"/>
      <c r="QM174" s="20"/>
      <c r="QN174" s="20"/>
      <c r="QO174" s="20"/>
      <c r="QP174" s="20"/>
      <c r="QQ174" s="20"/>
      <c r="QR174" s="20"/>
      <c r="QS174" s="20"/>
      <c r="QT174" s="20"/>
      <c r="QU174" s="20"/>
      <c r="QV174" s="20"/>
      <c r="QW174" s="20"/>
      <c r="QX174" s="20"/>
      <c r="QY174" s="20"/>
      <c r="QZ174" s="20"/>
      <c r="RA174" s="20"/>
      <c r="RB174" s="20"/>
      <c r="RC174" s="20"/>
      <c r="RD174" s="20"/>
      <c r="RE174" s="20"/>
      <c r="RF174" s="20"/>
      <c r="RG174" s="20"/>
      <c r="RH174" s="20"/>
      <c r="RI174" s="20"/>
      <c r="RJ174" s="20"/>
      <c r="RK174" s="20"/>
      <c r="RL174" s="20"/>
      <c r="RM174" s="20"/>
      <c r="RN174" s="20"/>
      <c r="RO174" s="20"/>
      <c r="RP174" s="20"/>
      <c r="RQ174" s="20"/>
      <c r="RR174" s="20"/>
      <c r="RS174" s="20"/>
      <c r="RT174" s="20"/>
      <c r="RU174" s="20"/>
      <c r="RV174" s="20"/>
      <c r="RW174" s="20"/>
      <c r="RX174" s="20"/>
      <c r="RY174" s="20"/>
      <c r="RZ174" s="20"/>
      <c r="SA174" s="20"/>
      <c r="SB174" s="20"/>
      <c r="SC174" s="20"/>
      <c r="SD174" s="20"/>
      <c r="SE174" s="20"/>
      <c r="SF174" s="20"/>
      <c r="SG174" s="20"/>
      <c r="SH174" s="20"/>
      <c r="SI174" s="20"/>
      <c r="SJ174" s="20"/>
      <c r="SK174" s="20"/>
      <c r="SL174" s="20"/>
      <c r="SM174" s="20"/>
      <c r="SN174" s="20"/>
      <c r="SO174" s="20"/>
      <c r="SP174" s="20"/>
      <c r="SQ174" s="20"/>
      <c r="SR174" s="20"/>
      <c r="SS174" s="20"/>
      <c r="ST174" s="20"/>
      <c r="SU174" s="20"/>
      <c r="SV174" s="20"/>
      <c r="SW174" s="20"/>
      <c r="SX174" s="20"/>
      <c r="SY174" s="20"/>
      <c r="SZ174" s="20"/>
      <c r="TA174" s="20"/>
      <c r="TB174" s="20"/>
      <c r="TC174" s="20"/>
      <c r="TD174" s="20"/>
      <c r="TE174" s="20"/>
      <c r="TF174" s="20"/>
      <c r="TG174" s="20"/>
      <c r="TH174" s="20"/>
      <c r="TI174" s="20"/>
      <c r="TJ174" s="20"/>
      <c r="TK174" s="20"/>
      <c r="TL174" s="20"/>
      <c r="TM174" s="20"/>
      <c r="TN174" s="20"/>
      <c r="TO174" s="20"/>
      <c r="TP174" s="20"/>
      <c r="TQ174" s="20"/>
      <c r="TR174" s="20"/>
      <c r="TS174" s="20"/>
      <c r="TT174" s="20"/>
      <c r="TU174" s="20"/>
      <c r="TV174" s="20"/>
      <c r="TW174" s="20"/>
      <c r="TX174" s="20"/>
      <c r="TY174" s="20"/>
      <c r="TZ174" s="20"/>
      <c r="UA174" s="20"/>
      <c r="UB174" s="20"/>
      <c r="UC174" s="20"/>
      <c r="UD174" s="20"/>
      <c r="UE174" s="20"/>
      <c r="UF174" s="20"/>
      <c r="UG174" s="20"/>
      <c r="UH174" s="20"/>
      <c r="UI174" s="20"/>
      <c r="UJ174" s="20"/>
      <c r="UK174" s="20"/>
      <c r="UL174" s="20"/>
      <c r="UM174" s="20"/>
      <c r="UN174" s="20"/>
      <c r="UO174" s="20"/>
      <c r="UP174" s="20"/>
      <c r="UQ174" s="20"/>
      <c r="UR174" s="20"/>
      <c r="US174" s="20"/>
      <c r="UT174" s="20"/>
      <c r="UU174" s="20"/>
      <c r="UV174" s="20"/>
      <c r="UW174" s="20"/>
      <c r="UX174" s="20"/>
      <c r="UY174" s="20"/>
      <c r="UZ174" s="20"/>
      <c r="VA174" s="20"/>
      <c r="VB174" s="20"/>
      <c r="VC174" s="20"/>
      <c r="VD174" s="20"/>
      <c r="VE174" s="20"/>
      <c r="VF174" s="20"/>
      <c r="VG174" s="20"/>
      <c r="VH174" s="20"/>
      <c r="VI174" s="20"/>
      <c r="VJ174" s="20"/>
      <c r="VK174" s="20"/>
      <c r="VL174" s="20"/>
      <c r="VM174" s="20"/>
      <c r="VN174" s="20"/>
      <c r="VO174" s="20"/>
      <c r="VP174" s="20"/>
      <c r="VQ174" s="20"/>
      <c r="VR174" s="20"/>
      <c r="VS174" s="20"/>
      <c r="VT174" s="20"/>
      <c r="VU174" s="20"/>
      <c r="VV174" s="20"/>
      <c r="VW174" s="20"/>
      <c r="VX174" s="20"/>
      <c r="VY174" s="20"/>
      <c r="VZ174" s="20"/>
      <c r="WA174" s="20"/>
      <c r="WB174" s="20"/>
      <c r="WC174" s="20"/>
      <c r="WD174" s="20"/>
      <c r="WE174" s="20"/>
      <c r="WF174" s="20"/>
      <c r="WG174" s="20"/>
      <c r="WH174" s="20"/>
      <c r="WI174" s="20"/>
      <c r="WJ174" s="20"/>
      <c r="WK174" s="20"/>
      <c r="WL174" s="20"/>
      <c r="WM174" s="20"/>
      <c r="WN174" s="20"/>
      <c r="WO174" s="20"/>
      <c r="WP174" s="20"/>
      <c r="WQ174" s="20"/>
      <c r="WR174" s="20"/>
      <c r="WS174" s="20"/>
      <c r="WT174" s="20"/>
      <c r="WU174" s="20"/>
      <c r="WV174" s="20"/>
      <c r="WW174" s="20"/>
      <c r="WX174" s="20"/>
      <c r="WY174" s="20"/>
      <c r="WZ174" s="20"/>
      <c r="XA174" s="20"/>
      <c r="XB174" s="20"/>
      <c r="XC174" s="20"/>
      <c r="XD174" s="20"/>
      <c r="XE174" s="20"/>
      <c r="XF174" s="20"/>
      <c r="XG174" s="20"/>
      <c r="XH174" s="20"/>
      <c r="XI174" s="20"/>
      <c r="XJ174" s="20"/>
      <c r="XK174" s="20"/>
      <c r="XL174" s="20"/>
      <c r="XM174" s="20"/>
      <c r="XN174" s="20"/>
      <c r="XO174" s="20"/>
      <c r="XP174" s="20"/>
      <c r="XQ174" s="20"/>
      <c r="XR174" s="20"/>
      <c r="XS174" s="20"/>
      <c r="XT174" s="20"/>
      <c r="XU174" s="20"/>
      <c r="XV174" s="20"/>
      <c r="XW174" s="20"/>
      <c r="XX174" s="20"/>
      <c r="XY174" s="20"/>
      <c r="XZ174" s="20"/>
      <c r="YA174" s="20"/>
      <c r="YB174" s="20"/>
      <c r="YC174" s="20"/>
      <c r="YD174" s="20"/>
      <c r="YE174" s="20"/>
      <c r="YF174" s="20"/>
      <c r="YG174" s="20"/>
      <c r="YH174" s="20"/>
      <c r="YI174" s="20"/>
      <c r="YJ174" s="20"/>
      <c r="YK174" s="20"/>
      <c r="YL174" s="20"/>
      <c r="YM174" s="20"/>
      <c r="YN174" s="20"/>
      <c r="YO174" s="20"/>
      <c r="YP174" s="20"/>
      <c r="YQ174" s="20"/>
      <c r="YR174" s="20"/>
      <c r="YS174" s="20"/>
      <c r="YT174" s="20"/>
      <c r="YU174" s="20"/>
      <c r="YV174" s="20"/>
      <c r="YW174" s="20"/>
      <c r="YX174" s="20"/>
      <c r="YY174" s="20"/>
      <c r="YZ174" s="20"/>
      <c r="ZA174" s="20"/>
      <c r="ZB174" s="20"/>
      <c r="ZC174" s="20"/>
      <c r="ZD174" s="20"/>
      <c r="ZE174" s="20"/>
      <c r="ZF174" s="20"/>
      <c r="ZG174" s="20"/>
      <c r="ZH174" s="20"/>
      <c r="ZI174" s="20"/>
      <c r="ZJ174" s="20"/>
      <c r="ZK174" s="20"/>
      <c r="ZL174" s="20"/>
      <c r="ZM174" s="20"/>
      <c r="ZN174" s="20"/>
      <c r="ZO174" s="20"/>
      <c r="ZP174" s="20"/>
      <c r="ZQ174" s="20"/>
      <c r="ZR174" s="20"/>
      <c r="ZS174" s="20"/>
      <c r="ZT174" s="20"/>
      <c r="ZU174" s="20"/>
      <c r="ZV174" s="20"/>
      <c r="ZW174" s="20"/>
      <c r="ZX174" s="20"/>
      <c r="ZY174" s="20"/>
      <c r="ZZ174" s="20"/>
      <c r="AAA174" s="20"/>
      <c r="AAB174" s="20"/>
      <c r="AAC174" s="20"/>
      <c r="AAD174" s="20"/>
      <c r="AAE174" s="20"/>
      <c r="AAF174" s="20"/>
      <c r="AAG174" s="20"/>
      <c r="AAH174" s="20"/>
      <c r="AAI174" s="20"/>
      <c r="AAJ174" s="20"/>
      <c r="AAK174" s="20"/>
      <c r="AAL174" s="20"/>
      <c r="AAM174" s="20"/>
      <c r="AAN174" s="20"/>
      <c r="AAO174" s="20"/>
      <c r="AAP174" s="20"/>
      <c r="AAQ174" s="20"/>
      <c r="AAR174" s="20"/>
      <c r="AAS174" s="20"/>
      <c r="AAT174" s="20"/>
      <c r="AAU174" s="20"/>
      <c r="AAV174" s="20"/>
      <c r="AAW174" s="20"/>
      <c r="AAX174" s="20"/>
      <c r="AAY174" s="20"/>
      <c r="AAZ174" s="20"/>
      <c r="ABA174" s="20"/>
      <c r="ABB174" s="20"/>
      <c r="ABC174" s="20"/>
      <c r="ABD174" s="20"/>
      <c r="ABE174" s="20"/>
      <c r="ABF174" s="20"/>
      <c r="ABG174" s="20"/>
      <c r="ABH174" s="20"/>
      <c r="ABI174" s="20"/>
      <c r="ABJ174" s="20"/>
      <c r="ABK174" s="20"/>
      <c r="ABL174" s="20"/>
      <c r="ABM174" s="20"/>
      <c r="ABN174" s="20"/>
      <c r="ABO174" s="20"/>
      <c r="ABP174" s="20"/>
      <c r="ABQ174" s="20"/>
      <c r="ABR174" s="20"/>
      <c r="ABS174" s="20"/>
      <c r="ABT174" s="20"/>
      <c r="ABU174" s="20"/>
      <c r="ABV174" s="20"/>
      <c r="ABW174" s="20"/>
      <c r="ABX174" s="20"/>
      <c r="ABY174" s="20"/>
      <c r="ABZ174" s="20"/>
      <c r="ACA174" s="20"/>
      <c r="ACB174" s="20"/>
      <c r="ACC174" s="20"/>
      <c r="ACD174" s="20"/>
      <c r="ACE174" s="20"/>
      <c r="ACF174" s="20"/>
      <c r="ACG174" s="20"/>
      <c r="ACH174" s="20"/>
      <c r="ACI174" s="20"/>
      <c r="ACJ174" s="20"/>
      <c r="ACK174" s="20"/>
      <c r="ACL174" s="20"/>
      <c r="ACM174" s="20"/>
      <c r="ACN174" s="20"/>
      <c r="ACO174" s="20"/>
      <c r="ACP174" s="20"/>
      <c r="ACQ174" s="20"/>
      <c r="ACR174" s="20"/>
      <c r="ACS174" s="20"/>
      <c r="ACT174" s="20"/>
      <c r="ACU174" s="20"/>
      <c r="ACV174" s="20"/>
      <c r="ACW174" s="20"/>
      <c r="ACX174" s="20"/>
      <c r="ACY174" s="20"/>
      <c r="ACZ174" s="20"/>
      <c r="ADA174" s="20"/>
      <c r="ADB174" s="20"/>
      <c r="ADC174" s="20"/>
      <c r="ADD174" s="20"/>
      <c r="ADE174" s="20"/>
      <c r="ADF174" s="20"/>
      <c r="ADG174" s="20"/>
      <c r="ADH174" s="20"/>
      <c r="ADI174" s="20"/>
      <c r="ADJ174" s="20"/>
      <c r="ADK174" s="20"/>
      <c r="ADL174" s="20"/>
      <c r="ADM174" s="20"/>
      <c r="ADN174" s="20"/>
      <c r="ADO174" s="20"/>
      <c r="ADP174" s="20"/>
      <c r="ADQ174" s="20"/>
      <c r="ADR174" s="20"/>
      <c r="ADS174" s="20"/>
      <c r="ADT174" s="20"/>
      <c r="ADU174" s="20"/>
      <c r="ADV174" s="20"/>
      <c r="ADW174" s="20"/>
      <c r="ADX174" s="20"/>
      <c r="ADY174" s="20"/>
      <c r="ADZ174" s="20"/>
      <c r="AEA174" s="20"/>
      <c r="AEB174" s="20"/>
      <c r="AEC174" s="20"/>
      <c r="AED174" s="20"/>
      <c r="AEE174" s="20"/>
      <c r="AEF174" s="20"/>
      <c r="AEG174" s="20"/>
      <c r="AEH174" s="20"/>
      <c r="AEI174" s="20"/>
      <c r="AEJ174" s="20"/>
      <c r="AEK174" s="20"/>
      <c r="AEL174" s="20"/>
      <c r="AEM174" s="20"/>
      <c r="AEN174" s="20"/>
      <c r="AEO174" s="20"/>
      <c r="AEP174" s="20"/>
      <c r="AEQ174" s="20"/>
      <c r="AER174" s="20"/>
      <c r="AES174" s="20"/>
      <c r="AET174" s="20"/>
      <c r="AEU174" s="20"/>
      <c r="AEV174" s="20"/>
      <c r="AEW174" s="20"/>
      <c r="AEX174" s="20"/>
      <c r="AEY174" s="20"/>
      <c r="AEZ174" s="20"/>
      <c r="AFA174" s="20"/>
      <c r="AFB174" s="20"/>
      <c r="AFC174" s="20"/>
      <c r="AFD174" s="20"/>
      <c r="AFE174" s="20"/>
      <c r="AFF174" s="20"/>
      <c r="AFG174" s="20"/>
      <c r="AFH174" s="20"/>
      <c r="AFI174" s="20"/>
      <c r="AFJ174" s="20"/>
      <c r="AFK174" s="20"/>
      <c r="AFL174" s="20"/>
      <c r="AFM174" s="20"/>
      <c r="AFN174" s="20"/>
      <c r="AFO174" s="20"/>
      <c r="AFP174" s="20"/>
      <c r="AFQ174" s="20"/>
      <c r="AFR174" s="20"/>
      <c r="AFS174" s="20"/>
      <c r="AFT174" s="20"/>
      <c r="AFU174" s="20"/>
      <c r="AFV174" s="20"/>
      <c r="AFW174" s="20"/>
      <c r="AFX174" s="20"/>
      <c r="AFY174" s="20"/>
      <c r="AFZ174" s="20"/>
      <c r="AGA174" s="20"/>
      <c r="AGB174" s="20"/>
      <c r="AGC174" s="20"/>
      <c r="AGD174" s="20"/>
      <c r="AGE174" s="20"/>
      <c r="AGF174" s="20"/>
      <c r="AGG174" s="20"/>
      <c r="AGH174" s="20"/>
      <c r="AGI174" s="20"/>
      <c r="AGJ174" s="20"/>
      <c r="AGK174" s="20"/>
      <c r="AGL174" s="20"/>
      <c r="AGM174" s="20"/>
      <c r="AGN174" s="20"/>
      <c r="AGO174" s="20"/>
      <c r="AGP174" s="20"/>
      <c r="AGQ174" s="20"/>
      <c r="AGR174" s="20"/>
      <c r="AGS174" s="20"/>
      <c r="AGT174" s="20"/>
      <c r="AGU174" s="20"/>
      <c r="AGV174" s="20"/>
      <c r="AGW174" s="20"/>
      <c r="AGX174" s="20"/>
      <c r="AGY174" s="20"/>
      <c r="AGZ174" s="20"/>
      <c r="AHA174" s="20"/>
      <c r="AHB174" s="20"/>
      <c r="AHC174" s="20"/>
      <c r="AHD174" s="20"/>
      <c r="AHE174" s="20"/>
      <c r="AHF174" s="20"/>
      <c r="AHG174" s="20"/>
      <c r="AHH174" s="20"/>
      <c r="AHI174" s="20"/>
      <c r="AHJ174" s="20"/>
      <c r="AHK174" s="20"/>
      <c r="AHL174" s="20"/>
      <c r="AHM174" s="20"/>
      <c r="AHN174" s="20"/>
      <c r="AHO174" s="20"/>
      <c r="AHP174" s="20"/>
      <c r="AHQ174" s="20"/>
      <c r="AHR174" s="20"/>
      <c r="AHS174" s="20"/>
      <c r="AHT174" s="20"/>
      <c r="AHU174" s="20"/>
      <c r="AHV174" s="20"/>
      <c r="AHW174" s="20"/>
      <c r="AHX174" s="20"/>
      <c r="AHY174" s="20"/>
      <c r="AHZ174" s="20"/>
      <c r="AIA174" s="20"/>
      <c r="AIB174" s="20"/>
      <c r="AIC174" s="20"/>
      <c r="AID174" s="20"/>
      <c r="AIE174" s="20"/>
      <c r="AIF174" s="20"/>
      <c r="AIG174" s="20"/>
      <c r="AIH174" s="20"/>
      <c r="AII174" s="20"/>
      <c r="AIJ174" s="20"/>
      <c r="AIK174" s="20"/>
      <c r="AIL174" s="20"/>
      <c r="AIM174" s="20"/>
      <c r="AIN174" s="20"/>
      <c r="AIO174" s="20"/>
      <c r="AIP174" s="20"/>
      <c r="AIQ174" s="20"/>
      <c r="AIR174" s="20"/>
      <c r="AIS174" s="20"/>
      <c r="AIT174" s="20"/>
      <c r="AIU174" s="20"/>
      <c r="AIV174" s="20"/>
      <c r="AIW174" s="20"/>
      <c r="AIX174" s="20"/>
      <c r="AIY174" s="20"/>
      <c r="AIZ174" s="20"/>
      <c r="AJA174" s="20"/>
      <c r="AJB174" s="20"/>
      <c r="AJC174" s="20"/>
      <c r="AJD174" s="20"/>
      <c r="AJE174" s="20"/>
      <c r="AJF174" s="20"/>
      <c r="AJG174" s="20"/>
      <c r="AJH174" s="20"/>
      <c r="AJI174" s="20"/>
      <c r="AJJ174" s="20"/>
      <c r="AJK174" s="20"/>
      <c r="AJL174" s="20"/>
      <c r="AJM174" s="20"/>
      <c r="AJN174" s="20"/>
      <c r="AJO174" s="20"/>
      <c r="AJP174" s="20"/>
      <c r="AJQ174" s="20"/>
      <c r="AJR174" s="20"/>
      <c r="AJS174" s="20"/>
      <c r="AJT174" s="20"/>
      <c r="AJU174" s="20"/>
      <c r="AJV174" s="20"/>
      <c r="AJW174" s="20"/>
      <c r="AJX174" s="20"/>
      <c r="AJY174" s="20"/>
      <c r="AJZ174" s="20"/>
      <c r="AKA174" s="20"/>
      <c r="AKB174" s="20"/>
      <c r="AKC174" s="20"/>
      <c r="AKD174" s="20"/>
      <c r="AKE174" s="20"/>
      <c r="AKF174" s="20"/>
      <c r="AKG174" s="20"/>
      <c r="AKH174" s="20"/>
      <c r="AKI174" s="20"/>
      <c r="AKJ174" s="20"/>
      <c r="AKK174" s="20"/>
      <c r="AKL174" s="20"/>
      <c r="AKM174" s="20"/>
      <c r="AKN174" s="20"/>
      <c r="AKO174" s="20"/>
      <c r="AKP174" s="20"/>
      <c r="AKQ174" s="20"/>
      <c r="AKR174" s="20"/>
      <c r="AKS174" s="20"/>
      <c r="AKT174" s="20"/>
      <c r="AKU174" s="20"/>
      <c r="AKV174" s="20"/>
      <c r="AKW174" s="20"/>
      <c r="AKX174" s="20"/>
      <c r="AKY174" s="20"/>
      <c r="AKZ174" s="20"/>
      <c r="ALA174" s="20"/>
      <c r="ALB174" s="20"/>
      <c r="ALC174" s="20"/>
      <c r="ALD174" s="20"/>
      <c r="ALE174" s="20"/>
      <c r="ALF174" s="20"/>
      <c r="ALG174" s="20"/>
      <c r="ALH174" s="20"/>
      <c r="ALI174" s="20"/>
      <c r="ALJ174" s="20"/>
      <c r="ALK174" s="20"/>
      <c r="ALL174" s="20"/>
      <c r="ALM174" s="20"/>
      <c r="ALN174" s="20"/>
      <c r="ALO174" s="20"/>
      <c r="ALP174" s="20"/>
      <c r="ALQ174" s="20"/>
      <c r="ALR174" s="20"/>
      <c r="ALS174" s="20"/>
      <c r="ALT174" s="20"/>
      <c r="ALU174" s="20"/>
      <c r="ALV174" s="20"/>
      <c r="ALW174" s="20"/>
      <c r="ALX174" s="20"/>
      <c r="ALY174" s="20"/>
      <c r="ALZ174" s="20"/>
      <c r="AMA174" s="20"/>
      <c r="AMB174" s="20"/>
      <c r="AMC174" s="20"/>
      <c r="AMD174" s="20"/>
      <c r="AME174" s="20"/>
      <c r="AMF174" s="20"/>
      <c r="AMG174" s="20"/>
      <c r="AMH174" s="20"/>
      <c r="AMI174" s="20"/>
      <c r="AMJ174" s="20"/>
      <c r="AMK174" s="20"/>
    </row>
    <row r="175" spans="1:1025" s="21" customFormat="1" ht="15.75" customHeight="1">
      <c r="A175" s="256" t="s">
        <v>49</v>
      </c>
      <c r="B175" s="256"/>
      <c r="C175" s="256"/>
      <c r="D175" s="256"/>
      <c r="E175" s="256"/>
      <c r="F175" s="256"/>
      <c r="G175" s="248">
        <f>SUM(G170:G174)</f>
        <v>6541.3523333333324</v>
      </c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  <c r="IX175" s="20"/>
      <c r="IY175" s="20"/>
      <c r="IZ175" s="20"/>
      <c r="JA175" s="20"/>
      <c r="JB175" s="20"/>
      <c r="JC175" s="20"/>
      <c r="JD175" s="20"/>
      <c r="JE175" s="20"/>
      <c r="JF175" s="20"/>
      <c r="JG175" s="20"/>
      <c r="JH175" s="20"/>
      <c r="JI175" s="20"/>
      <c r="JJ175" s="20"/>
      <c r="JK175" s="20"/>
      <c r="JL175" s="20"/>
      <c r="JM175" s="20"/>
      <c r="JN175" s="20"/>
      <c r="JO175" s="20"/>
      <c r="JP175" s="20"/>
      <c r="JQ175" s="20"/>
      <c r="JR175" s="20"/>
      <c r="JS175" s="20"/>
      <c r="JT175" s="20"/>
      <c r="JU175" s="20"/>
      <c r="JV175" s="20"/>
      <c r="JW175" s="20"/>
      <c r="JX175" s="20"/>
      <c r="JY175" s="20"/>
      <c r="JZ175" s="20"/>
      <c r="KA175" s="20"/>
      <c r="KB175" s="20"/>
      <c r="KC175" s="20"/>
      <c r="KD175" s="20"/>
      <c r="KE175" s="20"/>
      <c r="KF175" s="20"/>
      <c r="KG175" s="20"/>
      <c r="KH175" s="20"/>
      <c r="KI175" s="20"/>
      <c r="KJ175" s="20"/>
      <c r="KK175" s="20"/>
      <c r="KL175" s="20"/>
      <c r="KM175" s="20"/>
      <c r="KN175" s="20"/>
      <c r="KO175" s="20"/>
      <c r="KP175" s="20"/>
      <c r="KQ175" s="20"/>
      <c r="KR175" s="20"/>
      <c r="KS175" s="20"/>
      <c r="KT175" s="20"/>
      <c r="KU175" s="20"/>
      <c r="KV175" s="20"/>
      <c r="KW175" s="20"/>
      <c r="KX175" s="20"/>
      <c r="KY175" s="20"/>
      <c r="KZ175" s="20"/>
      <c r="LA175" s="20"/>
      <c r="LB175" s="20"/>
      <c r="LC175" s="20"/>
      <c r="LD175" s="20"/>
      <c r="LE175" s="20"/>
      <c r="LF175" s="20"/>
      <c r="LG175" s="20"/>
      <c r="LH175" s="20"/>
      <c r="LI175" s="20"/>
      <c r="LJ175" s="20"/>
      <c r="LK175" s="20"/>
      <c r="LL175" s="20"/>
      <c r="LM175" s="20"/>
      <c r="LN175" s="20"/>
      <c r="LO175" s="20"/>
      <c r="LP175" s="20"/>
      <c r="LQ175" s="20"/>
      <c r="LR175" s="20"/>
      <c r="LS175" s="20"/>
      <c r="LT175" s="20"/>
      <c r="LU175" s="20"/>
      <c r="LV175" s="20"/>
      <c r="LW175" s="20"/>
      <c r="LX175" s="20"/>
      <c r="LY175" s="20"/>
      <c r="LZ175" s="20"/>
      <c r="MA175" s="20"/>
      <c r="MB175" s="20"/>
      <c r="MC175" s="20"/>
      <c r="MD175" s="20"/>
      <c r="ME175" s="20"/>
      <c r="MF175" s="20"/>
      <c r="MG175" s="20"/>
      <c r="MH175" s="20"/>
      <c r="MI175" s="20"/>
      <c r="MJ175" s="20"/>
      <c r="MK175" s="20"/>
      <c r="ML175" s="20"/>
      <c r="MM175" s="20"/>
      <c r="MN175" s="20"/>
      <c r="MO175" s="20"/>
      <c r="MP175" s="20"/>
      <c r="MQ175" s="20"/>
      <c r="MR175" s="20"/>
      <c r="MS175" s="20"/>
      <c r="MT175" s="20"/>
      <c r="MU175" s="20"/>
      <c r="MV175" s="20"/>
      <c r="MW175" s="20"/>
      <c r="MX175" s="20"/>
      <c r="MY175" s="20"/>
      <c r="MZ175" s="20"/>
      <c r="NA175" s="20"/>
      <c r="NB175" s="20"/>
      <c r="NC175" s="20"/>
      <c r="ND175" s="20"/>
      <c r="NE175" s="20"/>
      <c r="NF175" s="20"/>
      <c r="NG175" s="20"/>
      <c r="NH175" s="20"/>
      <c r="NI175" s="20"/>
      <c r="NJ175" s="20"/>
      <c r="NK175" s="20"/>
      <c r="NL175" s="20"/>
      <c r="NM175" s="20"/>
      <c r="NN175" s="20"/>
      <c r="NO175" s="20"/>
      <c r="NP175" s="20"/>
      <c r="NQ175" s="20"/>
      <c r="NR175" s="20"/>
      <c r="NS175" s="20"/>
      <c r="NT175" s="20"/>
      <c r="NU175" s="20"/>
      <c r="NV175" s="20"/>
      <c r="NW175" s="20"/>
      <c r="NX175" s="20"/>
      <c r="NY175" s="20"/>
      <c r="NZ175" s="20"/>
      <c r="OA175" s="20"/>
      <c r="OB175" s="20"/>
      <c r="OC175" s="20"/>
      <c r="OD175" s="20"/>
      <c r="OE175" s="20"/>
      <c r="OF175" s="20"/>
      <c r="OG175" s="20"/>
      <c r="OH175" s="20"/>
      <c r="OI175" s="20"/>
      <c r="OJ175" s="20"/>
      <c r="OK175" s="20"/>
      <c r="OL175" s="20"/>
      <c r="OM175" s="20"/>
      <c r="ON175" s="20"/>
      <c r="OO175" s="20"/>
      <c r="OP175" s="20"/>
      <c r="OQ175" s="20"/>
      <c r="OR175" s="20"/>
      <c r="OS175" s="20"/>
      <c r="OT175" s="20"/>
      <c r="OU175" s="20"/>
      <c r="OV175" s="20"/>
      <c r="OW175" s="20"/>
      <c r="OX175" s="20"/>
      <c r="OY175" s="20"/>
      <c r="OZ175" s="20"/>
      <c r="PA175" s="20"/>
      <c r="PB175" s="20"/>
      <c r="PC175" s="20"/>
      <c r="PD175" s="20"/>
      <c r="PE175" s="20"/>
      <c r="PF175" s="20"/>
      <c r="PG175" s="20"/>
      <c r="PH175" s="20"/>
      <c r="PI175" s="20"/>
      <c r="PJ175" s="20"/>
      <c r="PK175" s="20"/>
      <c r="PL175" s="20"/>
      <c r="PM175" s="20"/>
      <c r="PN175" s="20"/>
      <c r="PO175" s="20"/>
      <c r="PP175" s="20"/>
      <c r="PQ175" s="20"/>
      <c r="PR175" s="20"/>
      <c r="PS175" s="20"/>
      <c r="PT175" s="20"/>
      <c r="PU175" s="20"/>
      <c r="PV175" s="20"/>
      <c r="PW175" s="20"/>
      <c r="PX175" s="20"/>
      <c r="PY175" s="20"/>
      <c r="PZ175" s="20"/>
      <c r="QA175" s="20"/>
      <c r="QB175" s="20"/>
      <c r="QC175" s="20"/>
      <c r="QD175" s="20"/>
      <c r="QE175" s="20"/>
      <c r="QF175" s="20"/>
      <c r="QG175" s="20"/>
      <c r="QH175" s="20"/>
      <c r="QI175" s="20"/>
      <c r="QJ175" s="20"/>
      <c r="QK175" s="20"/>
      <c r="QL175" s="20"/>
      <c r="QM175" s="20"/>
      <c r="QN175" s="20"/>
      <c r="QO175" s="20"/>
      <c r="QP175" s="20"/>
      <c r="QQ175" s="20"/>
      <c r="QR175" s="20"/>
      <c r="QS175" s="20"/>
      <c r="QT175" s="20"/>
      <c r="QU175" s="20"/>
      <c r="QV175" s="20"/>
      <c r="QW175" s="20"/>
      <c r="QX175" s="20"/>
      <c r="QY175" s="20"/>
      <c r="QZ175" s="20"/>
      <c r="RA175" s="20"/>
      <c r="RB175" s="20"/>
      <c r="RC175" s="20"/>
      <c r="RD175" s="20"/>
      <c r="RE175" s="20"/>
      <c r="RF175" s="20"/>
      <c r="RG175" s="20"/>
      <c r="RH175" s="20"/>
      <c r="RI175" s="20"/>
      <c r="RJ175" s="20"/>
      <c r="RK175" s="20"/>
      <c r="RL175" s="20"/>
      <c r="RM175" s="20"/>
      <c r="RN175" s="20"/>
      <c r="RO175" s="20"/>
      <c r="RP175" s="20"/>
      <c r="RQ175" s="20"/>
      <c r="RR175" s="20"/>
      <c r="RS175" s="20"/>
      <c r="RT175" s="20"/>
      <c r="RU175" s="20"/>
      <c r="RV175" s="20"/>
      <c r="RW175" s="20"/>
      <c r="RX175" s="20"/>
      <c r="RY175" s="20"/>
      <c r="RZ175" s="20"/>
      <c r="SA175" s="20"/>
      <c r="SB175" s="20"/>
      <c r="SC175" s="20"/>
      <c r="SD175" s="20"/>
      <c r="SE175" s="20"/>
      <c r="SF175" s="20"/>
      <c r="SG175" s="20"/>
      <c r="SH175" s="20"/>
      <c r="SI175" s="20"/>
      <c r="SJ175" s="20"/>
      <c r="SK175" s="20"/>
      <c r="SL175" s="20"/>
      <c r="SM175" s="20"/>
      <c r="SN175" s="20"/>
      <c r="SO175" s="20"/>
      <c r="SP175" s="20"/>
      <c r="SQ175" s="20"/>
      <c r="SR175" s="20"/>
      <c r="SS175" s="20"/>
      <c r="ST175" s="20"/>
      <c r="SU175" s="20"/>
      <c r="SV175" s="20"/>
      <c r="SW175" s="20"/>
      <c r="SX175" s="20"/>
      <c r="SY175" s="20"/>
      <c r="SZ175" s="20"/>
      <c r="TA175" s="20"/>
      <c r="TB175" s="20"/>
      <c r="TC175" s="20"/>
      <c r="TD175" s="20"/>
      <c r="TE175" s="20"/>
      <c r="TF175" s="20"/>
      <c r="TG175" s="20"/>
      <c r="TH175" s="20"/>
      <c r="TI175" s="20"/>
      <c r="TJ175" s="20"/>
      <c r="TK175" s="20"/>
      <c r="TL175" s="20"/>
      <c r="TM175" s="20"/>
      <c r="TN175" s="20"/>
      <c r="TO175" s="20"/>
      <c r="TP175" s="20"/>
      <c r="TQ175" s="20"/>
      <c r="TR175" s="20"/>
      <c r="TS175" s="20"/>
      <c r="TT175" s="20"/>
      <c r="TU175" s="20"/>
      <c r="TV175" s="20"/>
      <c r="TW175" s="20"/>
      <c r="TX175" s="20"/>
      <c r="TY175" s="20"/>
      <c r="TZ175" s="20"/>
      <c r="UA175" s="20"/>
      <c r="UB175" s="20"/>
      <c r="UC175" s="20"/>
      <c r="UD175" s="20"/>
      <c r="UE175" s="20"/>
      <c r="UF175" s="20"/>
      <c r="UG175" s="20"/>
      <c r="UH175" s="20"/>
      <c r="UI175" s="20"/>
      <c r="UJ175" s="20"/>
      <c r="UK175" s="20"/>
      <c r="UL175" s="20"/>
      <c r="UM175" s="20"/>
      <c r="UN175" s="20"/>
      <c r="UO175" s="20"/>
      <c r="UP175" s="20"/>
      <c r="UQ175" s="20"/>
      <c r="UR175" s="20"/>
      <c r="US175" s="20"/>
      <c r="UT175" s="20"/>
      <c r="UU175" s="20"/>
      <c r="UV175" s="20"/>
      <c r="UW175" s="20"/>
      <c r="UX175" s="20"/>
      <c r="UY175" s="20"/>
      <c r="UZ175" s="20"/>
      <c r="VA175" s="20"/>
      <c r="VB175" s="20"/>
      <c r="VC175" s="20"/>
      <c r="VD175" s="20"/>
      <c r="VE175" s="20"/>
      <c r="VF175" s="20"/>
      <c r="VG175" s="20"/>
      <c r="VH175" s="20"/>
      <c r="VI175" s="20"/>
      <c r="VJ175" s="20"/>
      <c r="VK175" s="20"/>
      <c r="VL175" s="20"/>
      <c r="VM175" s="20"/>
      <c r="VN175" s="20"/>
      <c r="VO175" s="20"/>
      <c r="VP175" s="20"/>
      <c r="VQ175" s="20"/>
      <c r="VR175" s="20"/>
      <c r="VS175" s="20"/>
      <c r="VT175" s="20"/>
      <c r="VU175" s="20"/>
      <c r="VV175" s="20"/>
      <c r="VW175" s="20"/>
      <c r="VX175" s="20"/>
      <c r="VY175" s="20"/>
      <c r="VZ175" s="20"/>
      <c r="WA175" s="20"/>
      <c r="WB175" s="20"/>
      <c r="WC175" s="20"/>
      <c r="WD175" s="20"/>
      <c r="WE175" s="20"/>
      <c r="WF175" s="20"/>
      <c r="WG175" s="20"/>
      <c r="WH175" s="20"/>
      <c r="WI175" s="20"/>
      <c r="WJ175" s="20"/>
      <c r="WK175" s="20"/>
      <c r="WL175" s="20"/>
      <c r="WM175" s="20"/>
      <c r="WN175" s="20"/>
      <c r="WO175" s="20"/>
      <c r="WP175" s="20"/>
      <c r="WQ175" s="20"/>
      <c r="WR175" s="20"/>
      <c r="WS175" s="20"/>
      <c r="WT175" s="20"/>
      <c r="WU175" s="20"/>
      <c r="WV175" s="20"/>
      <c r="WW175" s="20"/>
      <c r="WX175" s="20"/>
      <c r="WY175" s="20"/>
      <c r="WZ175" s="20"/>
      <c r="XA175" s="20"/>
      <c r="XB175" s="20"/>
      <c r="XC175" s="20"/>
      <c r="XD175" s="20"/>
      <c r="XE175" s="20"/>
      <c r="XF175" s="20"/>
      <c r="XG175" s="20"/>
      <c r="XH175" s="20"/>
      <c r="XI175" s="20"/>
      <c r="XJ175" s="20"/>
      <c r="XK175" s="20"/>
      <c r="XL175" s="20"/>
      <c r="XM175" s="20"/>
      <c r="XN175" s="20"/>
      <c r="XO175" s="20"/>
      <c r="XP175" s="20"/>
      <c r="XQ175" s="20"/>
      <c r="XR175" s="20"/>
      <c r="XS175" s="20"/>
      <c r="XT175" s="20"/>
      <c r="XU175" s="20"/>
      <c r="XV175" s="20"/>
      <c r="XW175" s="20"/>
      <c r="XX175" s="20"/>
      <c r="XY175" s="20"/>
      <c r="XZ175" s="20"/>
      <c r="YA175" s="20"/>
      <c r="YB175" s="20"/>
      <c r="YC175" s="20"/>
      <c r="YD175" s="20"/>
      <c r="YE175" s="20"/>
      <c r="YF175" s="20"/>
      <c r="YG175" s="20"/>
      <c r="YH175" s="20"/>
      <c r="YI175" s="20"/>
      <c r="YJ175" s="20"/>
      <c r="YK175" s="20"/>
      <c r="YL175" s="20"/>
      <c r="YM175" s="20"/>
      <c r="YN175" s="20"/>
      <c r="YO175" s="20"/>
      <c r="YP175" s="20"/>
      <c r="YQ175" s="20"/>
      <c r="YR175" s="20"/>
      <c r="YS175" s="20"/>
      <c r="YT175" s="20"/>
      <c r="YU175" s="20"/>
      <c r="YV175" s="20"/>
      <c r="YW175" s="20"/>
      <c r="YX175" s="20"/>
      <c r="YY175" s="20"/>
      <c r="YZ175" s="20"/>
      <c r="ZA175" s="20"/>
      <c r="ZB175" s="20"/>
      <c r="ZC175" s="20"/>
      <c r="ZD175" s="20"/>
      <c r="ZE175" s="20"/>
      <c r="ZF175" s="20"/>
      <c r="ZG175" s="20"/>
      <c r="ZH175" s="20"/>
      <c r="ZI175" s="20"/>
      <c r="ZJ175" s="20"/>
      <c r="ZK175" s="20"/>
      <c r="ZL175" s="20"/>
      <c r="ZM175" s="20"/>
      <c r="ZN175" s="20"/>
      <c r="ZO175" s="20"/>
      <c r="ZP175" s="20"/>
      <c r="ZQ175" s="20"/>
      <c r="ZR175" s="20"/>
      <c r="ZS175" s="20"/>
      <c r="ZT175" s="20"/>
      <c r="ZU175" s="20"/>
      <c r="ZV175" s="20"/>
      <c r="ZW175" s="20"/>
      <c r="ZX175" s="20"/>
      <c r="ZY175" s="20"/>
      <c r="ZZ175" s="20"/>
      <c r="AAA175" s="20"/>
      <c r="AAB175" s="20"/>
      <c r="AAC175" s="20"/>
      <c r="AAD175" s="20"/>
      <c r="AAE175" s="20"/>
      <c r="AAF175" s="20"/>
      <c r="AAG175" s="20"/>
      <c r="AAH175" s="20"/>
      <c r="AAI175" s="20"/>
      <c r="AAJ175" s="20"/>
      <c r="AAK175" s="20"/>
      <c r="AAL175" s="20"/>
      <c r="AAM175" s="20"/>
      <c r="AAN175" s="20"/>
      <c r="AAO175" s="20"/>
      <c r="AAP175" s="20"/>
      <c r="AAQ175" s="20"/>
      <c r="AAR175" s="20"/>
      <c r="AAS175" s="20"/>
      <c r="AAT175" s="20"/>
      <c r="AAU175" s="20"/>
      <c r="AAV175" s="20"/>
      <c r="AAW175" s="20"/>
      <c r="AAX175" s="20"/>
      <c r="AAY175" s="20"/>
      <c r="AAZ175" s="20"/>
      <c r="ABA175" s="20"/>
      <c r="ABB175" s="20"/>
      <c r="ABC175" s="20"/>
      <c r="ABD175" s="20"/>
      <c r="ABE175" s="20"/>
      <c r="ABF175" s="20"/>
      <c r="ABG175" s="20"/>
      <c r="ABH175" s="20"/>
      <c r="ABI175" s="20"/>
      <c r="ABJ175" s="20"/>
      <c r="ABK175" s="20"/>
      <c r="ABL175" s="20"/>
      <c r="ABM175" s="20"/>
      <c r="ABN175" s="20"/>
      <c r="ABO175" s="20"/>
      <c r="ABP175" s="20"/>
      <c r="ABQ175" s="20"/>
      <c r="ABR175" s="20"/>
      <c r="ABS175" s="20"/>
      <c r="ABT175" s="20"/>
      <c r="ABU175" s="20"/>
      <c r="ABV175" s="20"/>
      <c r="ABW175" s="20"/>
      <c r="ABX175" s="20"/>
      <c r="ABY175" s="20"/>
      <c r="ABZ175" s="20"/>
      <c r="ACA175" s="20"/>
      <c r="ACB175" s="20"/>
      <c r="ACC175" s="20"/>
      <c r="ACD175" s="20"/>
      <c r="ACE175" s="20"/>
      <c r="ACF175" s="20"/>
      <c r="ACG175" s="20"/>
      <c r="ACH175" s="20"/>
      <c r="ACI175" s="20"/>
      <c r="ACJ175" s="20"/>
      <c r="ACK175" s="20"/>
      <c r="ACL175" s="20"/>
      <c r="ACM175" s="20"/>
      <c r="ACN175" s="20"/>
      <c r="ACO175" s="20"/>
      <c r="ACP175" s="20"/>
      <c r="ACQ175" s="20"/>
      <c r="ACR175" s="20"/>
      <c r="ACS175" s="20"/>
      <c r="ACT175" s="20"/>
      <c r="ACU175" s="20"/>
      <c r="ACV175" s="20"/>
      <c r="ACW175" s="20"/>
      <c r="ACX175" s="20"/>
      <c r="ACY175" s="20"/>
      <c r="ACZ175" s="20"/>
      <c r="ADA175" s="20"/>
      <c r="ADB175" s="20"/>
      <c r="ADC175" s="20"/>
      <c r="ADD175" s="20"/>
      <c r="ADE175" s="20"/>
      <c r="ADF175" s="20"/>
      <c r="ADG175" s="20"/>
      <c r="ADH175" s="20"/>
      <c r="ADI175" s="20"/>
      <c r="ADJ175" s="20"/>
      <c r="ADK175" s="20"/>
      <c r="ADL175" s="20"/>
      <c r="ADM175" s="20"/>
      <c r="ADN175" s="20"/>
      <c r="ADO175" s="20"/>
      <c r="ADP175" s="20"/>
      <c r="ADQ175" s="20"/>
      <c r="ADR175" s="20"/>
      <c r="ADS175" s="20"/>
      <c r="ADT175" s="20"/>
      <c r="ADU175" s="20"/>
      <c r="ADV175" s="20"/>
      <c r="ADW175" s="20"/>
      <c r="ADX175" s="20"/>
      <c r="ADY175" s="20"/>
      <c r="ADZ175" s="20"/>
      <c r="AEA175" s="20"/>
      <c r="AEB175" s="20"/>
      <c r="AEC175" s="20"/>
      <c r="AED175" s="20"/>
      <c r="AEE175" s="20"/>
      <c r="AEF175" s="20"/>
      <c r="AEG175" s="20"/>
      <c r="AEH175" s="20"/>
      <c r="AEI175" s="20"/>
      <c r="AEJ175" s="20"/>
      <c r="AEK175" s="20"/>
      <c r="AEL175" s="20"/>
      <c r="AEM175" s="20"/>
      <c r="AEN175" s="20"/>
      <c r="AEO175" s="20"/>
      <c r="AEP175" s="20"/>
      <c r="AEQ175" s="20"/>
      <c r="AER175" s="20"/>
      <c r="AES175" s="20"/>
      <c r="AET175" s="20"/>
      <c r="AEU175" s="20"/>
      <c r="AEV175" s="20"/>
      <c r="AEW175" s="20"/>
      <c r="AEX175" s="20"/>
      <c r="AEY175" s="20"/>
      <c r="AEZ175" s="20"/>
      <c r="AFA175" s="20"/>
      <c r="AFB175" s="20"/>
      <c r="AFC175" s="20"/>
      <c r="AFD175" s="20"/>
      <c r="AFE175" s="20"/>
      <c r="AFF175" s="20"/>
      <c r="AFG175" s="20"/>
      <c r="AFH175" s="20"/>
      <c r="AFI175" s="20"/>
      <c r="AFJ175" s="20"/>
      <c r="AFK175" s="20"/>
      <c r="AFL175" s="20"/>
      <c r="AFM175" s="20"/>
      <c r="AFN175" s="20"/>
      <c r="AFO175" s="20"/>
      <c r="AFP175" s="20"/>
      <c r="AFQ175" s="20"/>
      <c r="AFR175" s="20"/>
      <c r="AFS175" s="20"/>
      <c r="AFT175" s="20"/>
      <c r="AFU175" s="20"/>
      <c r="AFV175" s="20"/>
      <c r="AFW175" s="20"/>
      <c r="AFX175" s="20"/>
      <c r="AFY175" s="20"/>
      <c r="AFZ175" s="20"/>
      <c r="AGA175" s="20"/>
      <c r="AGB175" s="20"/>
      <c r="AGC175" s="20"/>
      <c r="AGD175" s="20"/>
      <c r="AGE175" s="20"/>
      <c r="AGF175" s="20"/>
      <c r="AGG175" s="20"/>
      <c r="AGH175" s="20"/>
      <c r="AGI175" s="20"/>
      <c r="AGJ175" s="20"/>
      <c r="AGK175" s="20"/>
      <c r="AGL175" s="20"/>
      <c r="AGM175" s="20"/>
      <c r="AGN175" s="20"/>
      <c r="AGO175" s="20"/>
      <c r="AGP175" s="20"/>
      <c r="AGQ175" s="20"/>
      <c r="AGR175" s="20"/>
      <c r="AGS175" s="20"/>
      <c r="AGT175" s="20"/>
      <c r="AGU175" s="20"/>
      <c r="AGV175" s="20"/>
      <c r="AGW175" s="20"/>
      <c r="AGX175" s="20"/>
      <c r="AGY175" s="20"/>
      <c r="AGZ175" s="20"/>
      <c r="AHA175" s="20"/>
      <c r="AHB175" s="20"/>
      <c r="AHC175" s="20"/>
      <c r="AHD175" s="20"/>
      <c r="AHE175" s="20"/>
      <c r="AHF175" s="20"/>
      <c r="AHG175" s="20"/>
      <c r="AHH175" s="20"/>
      <c r="AHI175" s="20"/>
      <c r="AHJ175" s="20"/>
      <c r="AHK175" s="20"/>
      <c r="AHL175" s="20"/>
      <c r="AHM175" s="20"/>
      <c r="AHN175" s="20"/>
      <c r="AHO175" s="20"/>
      <c r="AHP175" s="20"/>
      <c r="AHQ175" s="20"/>
      <c r="AHR175" s="20"/>
      <c r="AHS175" s="20"/>
      <c r="AHT175" s="20"/>
      <c r="AHU175" s="20"/>
      <c r="AHV175" s="20"/>
      <c r="AHW175" s="20"/>
      <c r="AHX175" s="20"/>
      <c r="AHY175" s="20"/>
      <c r="AHZ175" s="20"/>
      <c r="AIA175" s="20"/>
      <c r="AIB175" s="20"/>
      <c r="AIC175" s="20"/>
      <c r="AID175" s="20"/>
      <c r="AIE175" s="20"/>
      <c r="AIF175" s="20"/>
      <c r="AIG175" s="20"/>
      <c r="AIH175" s="20"/>
      <c r="AII175" s="20"/>
      <c r="AIJ175" s="20"/>
      <c r="AIK175" s="20"/>
      <c r="AIL175" s="20"/>
      <c r="AIM175" s="20"/>
      <c r="AIN175" s="20"/>
      <c r="AIO175" s="20"/>
      <c r="AIP175" s="20"/>
      <c r="AIQ175" s="20"/>
      <c r="AIR175" s="20"/>
      <c r="AIS175" s="20"/>
      <c r="AIT175" s="20"/>
      <c r="AIU175" s="20"/>
      <c r="AIV175" s="20"/>
      <c r="AIW175" s="20"/>
      <c r="AIX175" s="20"/>
      <c r="AIY175" s="20"/>
      <c r="AIZ175" s="20"/>
      <c r="AJA175" s="20"/>
      <c r="AJB175" s="20"/>
      <c r="AJC175" s="20"/>
      <c r="AJD175" s="20"/>
      <c r="AJE175" s="20"/>
      <c r="AJF175" s="20"/>
      <c r="AJG175" s="20"/>
      <c r="AJH175" s="20"/>
      <c r="AJI175" s="20"/>
      <c r="AJJ175" s="20"/>
      <c r="AJK175" s="20"/>
      <c r="AJL175" s="20"/>
      <c r="AJM175" s="20"/>
      <c r="AJN175" s="20"/>
      <c r="AJO175" s="20"/>
      <c r="AJP175" s="20"/>
      <c r="AJQ175" s="20"/>
      <c r="AJR175" s="20"/>
      <c r="AJS175" s="20"/>
      <c r="AJT175" s="20"/>
      <c r="AJU175" s="20"/>
      <c r="AJV175" s="20"/>
      <c r="AJW175" s="20"/>
      <c r="AJX175" s="20"/>
      <c r="AJY175" s="20"/>
      <c r="AJZ175" s="20"/>
      <c r="AKA175" s="20"/>
      <c r="AKB175" s="20"/>
      <c r="AKC175" s="20"/>
      <c r="AKD175" s="20"/>
      <c r="AKE175" s="20"/>
      <c r="AKF175" s="20"/>
      <c r="AKG175" s="20"/>
      <c r="AKH175" s="20"/>
      <c r="AKI175" s="20"/>
      <c r="AKJ175" s="20"/>
      <c r="AKK175" s="20"/>
      <c r="AKL175" s="20"/>
      <c r="AKM175" s="20"/>
      <c r="AKN175" s="20"/>
      <c r="AKO175" s="20"/>
      <c r="AKP175" s="20"/>
      <c r="AKQ175" s="20"/>
      <c r="AKR175" s="20"/>
      <c r="AKS175" s="20"/>
      <c r="AKT175" s="20"/>
      <c r="AKU175" s="20"/>
      <c r="AKV175" s="20"/>
      <c r="AKW175" s="20"/>
      <c r="AKX175" s="20"/>
      <c r="AKY175" s="20"/>
      <c r="AKZ175" s="20"/>
      <c r="ALA175" s="20"/>
      <c r="ALB175" s="20"/>
      <c r="ALC175" s="20"/>
      <c r="ALD175" s="20"/>
      <c r="ALE175" s="20"/>
      <c r="ALF175" s="20"/>
      <c r="ALG175" s="20"/>
      <c r="ALH175" s="20"/>
      <c r="ALI175" s="20"/>
      <c r="ALJ175" s="20"/>
      <c r="ALK175" s="20"/>
      <c r="ALL175" s="20"/>
      <c r="ALM175" s="20"/>
      <c r="ALN175" s="20"/>
      <c r="ALO175" s="20"/>
      <c r="ALP175" s="20"/>
      <c r="ALQ175" s="20"/>
      <c r="ALR175" s="20"/>
      <c r="ALS175" s="20"/>
      <c r="ALT175" s="20"/>
      <c r="ALU175" s="20"/>
      <c r="ALV175" s="20"/>
      <c r="ALW175" s="20"/>
      <c r="ALX175" s="20"/>
      <c r="ALY175" s="20"/>
      <c r="ALZ175" s="20"/>
      <c r="AMA175" s="20"/>
      <c r="AMB175" s="20"/>
      <c r="AMC175" s="20"/>
      <c r="AMD175" s="20"/>
      <c r="AME175" s="20"/>
      <c r="AMF175" s="20"/>
      <c r="AMG175" s="20"/>
      <c r="AMH175" s="20"/>
      <c r="AMI175" s="20"/>
      <c r="AMJ175" s="20"/>
      <c r="AMK175" s="20"/>
    </row>
    <row r="176" spans="1:1025" s="21" customFormat="1" ht="27.75" customHeight="1">
      <c r="A176" s="90" t="s">
        <v>23</v>
      </c>
      <c r="B176" s="257" t="s">
        <v>54</v>
      </c>
      <c r="C176" s="257"/>
      <c r="D176" s="257"/>
      <c r="E176" s="257"/>
      <c r="F176" s="257"/>
      <c r="G176" s="108">
        <f>G161</f>
        <v>3152.21</v>
      </c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  <c r="IX176" s="20"/>
      <c r="IY176" s="20"/>
      <c r="IZ176" s="20"/>
      <c r="JA176" s="20"/>
      <c r="JB176" s="20"/>
      <c r="JC176" s="20"/>
      <c r="JD176" s="20"/>
      <c r="JE176" s="20"/>
      <c r="JF176" s="20"/>
      <c r="JG176" s="20"/>
      <c r="JH176" s="20"/>
      <c r="JI176" s="20"/>
      <c r="JJ176" s="20"/>
      <c r="JK176" s="20"/>
      <c r="JL176" s="20"/>
      <c r="JM176" s="20"/>
      <c r="JN176" s="20"/>
      <c r="JO176" s="20"/>
      <c r="JP176" s="20"/>
      <c r="JQ176" s="20"/>
      <c r="JR176" s="20"/>
      <c r="JS176" s="20"/>
      <c r="JT176" s="20"/>
      <c r="JU176" s="20"/>
      <c r="JV176" s="20"/>
      <c r="JW176" s="20"/>
      <c r="JX176" s="20"/>
      <c r="JY176" s="20"/>
      <c r="JZ176" s="20"/>
      <c r="KA176" s="20"/>
      <c r="KB176" s="20"/>
      <c r="KC176" s="20"/>
      <c r="KD176" s="20"/>
      <c r="KE176" s="20"/>
      <c r="KF176" s="20"/>
      <c r="KG176" s="20"/>
      <c r="KH176" s="20"/>
      <c r="KI176" s="20"/>
      <c r="KJ176" s="20"/>
      <c r="KK176" s="20"/>
      <c r="KL176" s="20"/>
      <c r="KM176" s="20"/>
      <c r="KN176" s="20"/>
      <c r="KO176" s="20"/>
      <c r="KP176" s="20"/>
      <c r="KQ176" s="20"/>
      <c r="KR176" s="20"/>
      <c r="KS176" s="20"/>
      <c r="KT176" s="20"/>
      <c r="KU176" s="20"/>
      <c r="KV176" s="20"/>
      <c r="KW176" s="20"/>
      <c r="KX176" s="20"/>
      <c r="KY176" s="20"/>
      <c r="KZ176" s="20"/>
      <c r="LA176" s="20"/>
      <c r="LB176" s="20"/>
      <c r="LC176" s="20"/>
      <c r="LD176" s="20"/>
      <c r="LE176" s="20"/>
      <c r="LF176" s="20"/>
      <c r="LG176" s="20"/>
      <c r="LH176" s="20"/>
      <c r="LI176" s="20"/>
      <c r="LJ176" s="20"/>
      <c r="LK176" s="20"/>
      <c r="LL176" s="20"/>
      <c r="LM176" s="20"/>
      <c r="LN176" s="20"/>
      <c r="LO176" s="20"/>
      <c r="LP176" s="20"/>
      <c r="LQ176" s="20"/>
      <c r="LR176" s="20"/>
      <c r="LS176" s="20"/>
      <c r="LT176" s="20"/>
      <c r="LU176" s="20"/>
      <c r="LV176" s="20"/>
      <c r="LW176" s="20"/>
      <c r="LX176" s="20"/>
      <c r="LY176" s="20"/>
      <c r="LZ176" s="20"/>
      <c r="MA176" s="20"/>
      <c r="MB176" s="20"/>
      <c r="MC176" s="20"/>
      <c r="MD176" s="20"/>
      <c r="ME176" s="20"/>
      <c r="MF176" s="20"/>
      <c r="MG176" s="20"/>
      <c r="MH176" s="20"/>
      <c r="MI176" s="20"/>
      <c r="MJ176" s="20"/>
      <c r="MK176" s="20"/>
      <c r="ML176" s="20"/>
      <c r="MM176" s="20"/>
      <c r="MN176" s="20"/>
      <c r="MO176" s="20"/>
      <c r="MP176" s="20"/>
      <c r="MQ176" s="20"/>
      <c r="MR176" s="20"/>
      <c r="MS176" s="20"/>
      <c r="MT176" s="20"/>
      <c r="MU176" s="20"/>
      <c r="MV176" s="20"/>
      <c r="MW176" s="20"/>
      <c r="MX176" s="20"/>
      <c r="MY176" s="20"/>
      <c r="MZ176" s="20"/>
      <c r="NA176" s="20"/>
      <c r="NB176" s="20"/>
      <c r="NC176" s="20"/>
      <c r="ND176" s="20"/>
      <c r="NE176" s="20"/>
      <c r="NF176" s="20"/>
      <c r="NG176" s="20"/>
      <c r="NH176" s="20"/>
      <c r="NI176" s="20"/>
      <c r="NJ176" s="20"/>
      <c r="NK176" s="20"/>
      <c r="NL176" s="20"/>
      <c r="NM176" s="20"/>
      <c r="NN176" s="20"/>
      <c r="NO176" s="20"/>
      <c r="NP176" s="20"/>
      <c r="NQ176" s="20"/>
      <c r="NR176" s="20"/>
      <c r="NS176" s="20"/>
      <c r="NT176" s="20"/>
      <c r="NU176" s="20"/>
      <c r="NV176" s="20"/>
      <c r="NW176" s="20"/>
      <c r="NX176" s="20"/>
      <c r="NY176" s="20"/>
      <c r="NZ176" s="20"/>
      <c r="OA176" s="20"/>
      <c r="OB176" s="20"/>
      <c r="OC176" s="20"/>
      <c r="OD176" s="20"/>
      <c r="OE176" s="20"/>
      <c r="OF176" s="20"/>
      <c r="OG176" s="20"/>
      <c r="OH176" s="20"/>
      <c r="OI176" s="20"/>
      <c r="OJ176" s="20"/>
      <c r="OK176" s="20"/>
      <c r="OL176" s="20"/>
      <c r="OM176" s="20"/>
      <c r="ON176" s="20"/>
      <c r="OO176" s="20"/>
      <c r="OP176" s="20"/>
      <c r="OQ176" s="20"/>
      <c r="OR176" s="20"/>
      <c r="OS176" s="20"/>
      <c r="OT176" s="20"/>
      <c r="OU176" s="20"/>
      <c r="OV176" s="20"/>
      <c r="OW176" s="20"/>
      <c r="OX176" s="20"/>
      <c r="OY176" s="20"/>
      <c r="OZ176" s="20"/>
      <c r="PA176" s="20"/>
      <c r="PB176" s="20"/>
      <c r="PC176" s="20"/>
      <c r="PD176" s="20"/>
      <c r="PE176" s="20"/>
      <c r="PF176" s="20"/>
      <c r="PG176" s="20"/>
      <c r="PH176" s="20"/>
      <c r="PI176" s="20"/>
      <c r="PJ176" s="20"/>
      <c r="PK176" s="20"/>
      <c r="PL176" s="20"/>
      <c r="PM176" s="20"/>
      <c r="PN176" s="20"/>
      <c r="PO176" s="20"/>
      <c r="PP176" s="20"/>
      <c r="PQ176" s="20"/>
      <c r="PR176" s="20"/>
      <c r="PS176" s="20"/>
      <c r="PT176" s="20"/>
      <c r="PU176" s="20"/>
      <c r="PV176" s="20"/>
      <c r="PW176" s="20"/>
      <c r="PX176" s="20"/>
      <c r="PY176" s="20"/>
      <c r="PZ176" s="20"/>
      <c r="QA176" s="20"/>
      <c r="QB176" s="20"/>
      <c r="QC176" s="20"/>
      <c r="QD176" s="20"/>
      <c r="QE176" s="20"/>
      <c r="QF176" s="20"/>
      <c r="QG176" s="20"/>
      <c r="QH176" s="20"/>
      <c r="QI176" s="20"/>
      <c r="QJ176" s="20"/>
      <c r="QK176" s="20"/>
      <c r="QL176" s="20"/>
      <c r="QM176" s="20"/>
      <c r="QN176" s="20"/>
      <c r="QO176" s="20"/>
      <c r="QP176" s="20"/>
      <c r="QQ176" s="20"/>
      <c r="QR176" s="20"/>
      <c r="QS176" s="20"/>
      <c r="QT176" s="20"/>
      <c r="QU176" s="20"/>
      <c r="QV176" s="20"/>
      <c r="QW176" s="20"/>
      <c r="QX176" s="20"/>
      <c r="QY176" s="20"/>
      <c r="QZ176" s="20"/>
      <c r="RA176" s="20"/>
      <c r="RB176" s="20"/>
      <c r="RC176" s="20"/>
      <c r="RD176" s="20"/>
      <c r="RE176" s="20"/>
      <c r="RF176" s="20"/>
      <c r="RG176" s="20"/>
      <c r="RH176" s="20"/>
      <c r="RI176" s="20"/>
      <c r="RJ176" s="20"/>
      <c r="RK176" s="20"/>
      <c r="RL176" s="20"/>
      <c r="RM176" s="20"/>
      <c r="RN176" s="20"/>
      <c r="RO176" s="20"/>
      <c r="RP176" s="20"/>
      <c r="RQ176" s="20"/>
      <c r="RR176" s="20"/>
      <c r="RS176" s="20"/>
      <c r="RT176" s="20"/>
      <c r="RU176" s="20"/>
      <c r="RV176" s="20"/>
      <c r="RW176" s="20"/>
      <c r="RX176" s="20"/>
      <c r="RY176" s="20"/>
      <c r="RZ176" s="20"/>
      <c r="SA176" s="20"/>
      <c r="SB176" s="20"/>
      <c r="SC176" s="20"/>
      <c r="SD176" s="20"/>
      <c r="SE176" s="20"/>
      <c r="SF176" s="20"/>
      <c r="SG176" s="20"/>
      <c r="SH176" s="20"/>
      <c r="SI176" s="20"/>
      <c r="SJ176" s="20"/>
      <c r="SK176" s="20"/>
      <c r="SL176" s="20"/>
      <c r="SM176" s="20"/>
      <c r="SN176" s="20"/>
      <c r="SO176" s="20"/>
      <c r="SP176" s="20"/>
      <c r="SQ176" s="20"/>
      <c r="SR176" s="20"/>
      <c r="SS176" s="20"/>
      <c r="ST176" s="20"/>
      <c r="SU176" s="20"/>
      <c r="SV176" s="20"/>
      <c r="SW176" s="20"/>
      <c r="SX176" s="20"/>
      <c r="SY176" s="20"/>
      <c r="SZ176" s="20"/>
      <c r="TA176" s="20"/>
      <c r="TB176" s="20"/>
      <c r="TC176" s="20"/>
      <c r="TD176" s="20"/>
      <c r="TE176" s="20"/>
      <c r="TF176" s="20"/>
      <c r="TG176" s="20"/>
      <c r="TH176" s="20"/>
      <c r="TI176" s="20"/>
      <c r="TJ176" s="20"/>
      <c r="TK176" s="20"/>
      <c r="TL176" s="20"/>
      <c r="TM176" s="20"/>
      <c r="TN176" s="20"/>
      <c r="TO176" s="20"/>
      <c r="TP176" s="20"/>
      <c r="TQ176" s="20"/>
      <c r="TR176" s="20"/>
      <c r="TS176" s="20"/>
      <c r="TT176" s="20"/>
      <c r="TU176" s="20"/>
      <c r="TV176" s="20"/>
      <c r="TW176" s="20"/>
      <c r="TX176" s="20"/>
      <c r="TY176" s="20"/>
      <c r="TZ176" s="20"/>
      <c r="UA176" s="20"/>
      <c r="UB176" s="20"/>
      <c r="UC176" s="20"/>
      <c r="UD176" s="20"/>
      <c r="UE176" s="20"/>
      <c r="UF176" s="20"/>
      <c r="UG176" s="20"/>
      <c r="UH176" s="20"/>
      <c r="UI176" s="20"/>
      <c r="UJ176" s="20"/>
      <c r="UK176" s="20"/>
      <c r="UL176" s="20"/>
      <c r="UM176" s="20"/>
      <c r="UN176" s="20"/>
      <c r="UO176" s="20"/>
      <c r="UP176" s="20"/>
      <c r="UQ176" s="20"/>
      <c r="UR176" s="20"/>
      <c r="US176" s="20"/>
      <c r="UT176" s="20"/>
      <c r="UU176" s="20"/>
      <c r="UV176" s="20"/>
      <c r="UW176" s="20"/>
      <c r="UX176" s="20"/>
      <c r="UY176" s="20"/>
      <c r="UZ176" s="20"/>
      <c r="VA176" s="20"/>
      <c r="VB176" s="20"/>
      <c r="VC176" s="20"/>
      <c r="VD176" s="20"/>
      <c r="VE176" s="20"/>
      <c r="VF176" s="20"/>
      <c r="VG176" s="20"/>
      <c r="VH176" s="20"/>
      <c r="VI176" s="20"/>
      <c r="VJ176" s="20"/>
      <c r="VK176" s="20"/>
      <c r="VL176" s="20"/>
      <c r="VM176" s="20"/>
      <c r="VN176" s="20"/>
      <c r="VO176" s="20"/>
      <c r="VP176" s="20"/>
      <c r="VQ176" s="20"/>
      <c r="VR176" s="20"/>
      <c r="VS176" s="20"/>
      <c r="VT176" s="20"/>
      <c r="VU176" s="20"/>
      <c r="VV176" s="20"/>
      <c r="VW176" s="20"/>
      <c r="VX176" s="20"/>
      <c r="VY176" s="20"/>
      <c r="VZ176" s="20"/>
      <c r="WA176" s="20"/>
      <c r="WB176" s="20"/>
      <c r="WC176" s="20"/>
      <c r="WD176" s="20"/>
      <c r="WE176" s="20"/>
      <c r="WF176" s="20"/>
      <c r="WG176" s="20"/>
      <c r="WH176" s="20"/>
      <c r="WI176" s="20"/>
      <c r="WJ176" s="20"/>
      <c r="WK176" s="20"/>
      <c r="WL176" s="20"/>
      <c r="WM176" s="20"/>
      <c r="WN176" s="20"/>
      <c r="WO176" s="20"/>
      <c r="WP176" s="20"/>
      <c r="WQ176" s="20"/>
      <c r="WR176" s="20"/>
      <c r="WS176" s="20"/>
      <c r="WT176" s="20"/>
      <c r="WU176" s="20"/>
      <c r="WV176" s="20"/>
      <c r="WW176" s="20"/>
      <c r="WX176" s="20"/>
      <c r="WY176" s="20"/>
      <c r="WZ176" s="20"/>
      <c r="XA176" s="20"/>
      <c r="XB176" s="20"/>
      <c r="XC176" s="20"/>
      <c r="XD176" s="20"/>
      <c r="XE176" s="20"/>
      <c r="XF176" s="20"/>
      <c r="XG176" s="20"/>
      <c r="XH176" s="20"/>
      <c r="XI176" s="20"/>
      <c r="XJ176" s="20"/>
      <c r="XK176" s="20"/>
      <c r="XL176" s="20"/>
      <c r="XM176" s="20"/>
      <c r="XN176" s="20"/>
      <c r="XO176" s="20"/>
      <c r="XP176" s="20"/>
      <c r="XQ176" s="20"/>
      <c r="XR176" s="20"/>
      <c r="XS176" s="20"/>
      <c r="XT176" s="20"/>
      <c r="XU176" s="20"/>
      <c r="XV176" s="20"/>
      <c r="XW176" s="20"/>
      <c r="XX176" s="20"/>
      <c r="XY176" s="20"/>
      <c r="XZ176" s="20"/>
      <c r="YA176" s="20"/>
      <c r="YB176" s="20"/>
      <c r="YC176" s="20"/>
      <c r="YD176" s="20"/>
      <c r="YE176" s="20"/>
      <c r="YF176" s="20"/>
      <c r="YG176" s="20"/>
      <c r="YH176" s="20"/>
      <c r="YI176" s="20"/>
      <c r="YJ176" s="20"/>
      <c r="YK176" s="20"/>
      <c r="YL176" s="20"/>
      <c r="YM176" s="20"/>
      <c r="YN176" s="20"/>
      <c r="YO176" s="20"/>
      <c r="YP176" s="20"/>
      <c r="YQ176" s="20"/>
      <c r="YR176" s="20"/>
      <c r="YS176" s="20"/>
      <c r="YT176" s="20"/>
      <c r="YU176" s="20"/>
      <c r="YV176" s="20"/>
      <c r="YW176" s="20"/>
      <c r="YX176" s="20"/>
      <c r="YY176" s="20"/>
      <c r="YZ176" s="20"/>
      <c r="ZA176" s="20"/>
      <c r="ZB176" s="20"/>
      <c r="ZC176" s="20"/>
      <c r="ZD176" s="20"/>
      <c r="ZE176" s="20"/>
      <c r="ZF176" s="20"/>
      <c r="ZG176" s="20"/>
      <c r="ZH176" s="20"/>
      <c r="ZI176" s="20"/>
      <c r="ZJ176" s="20"/>
      <c r="ZK176" s="20"/>
      <c r="ZL176" s="20"/>
      <c r="ZM176" s="20"/>
      <c r="ZN176" s="20"/>
      <c r="ZO176" s="20"/>
      <c r="ZP176" s="20"/>
      <c r="ZQ176" s="20"/>
      <c r="ZR176" s="20"/>
      <c r="ZS176" s="20"/>
      <c r="ZT176" s="20"/>
      <c r="ZU176" s="20"/>
      <c r="ZV176" s="20"/>
      <c r="ZW176" s="20"/>
      <c r="ZX176" s="20"/>
      <c r="ZY176" s="20"/>
      <c r="ZZ176" s="20"/>
      <c r="AAA176" s="20"/>
      <c r="AAB176" s="20"/>
      <c r="AAC176" s="20"/>
      <c r="AAD176" s="20"/>
      <c r="AAE176" s="20"/>
      <c r="AAF176" s="20"/>
      <c r="AAG176" s="20"/>
      <c r="AAH176" s="20"/>
      <c r="AAI176" s="20"/>
      <c r="AAJ176" s="20"/>
      <c r="AAK176" s="20"/>
      <c r="AAL176" s="20"/>
      <c r="AAM176" s="20"/>
      <c r="AAN176" s="20"/>
      <c r="AAO176" s="20"/>
      <c r="AAP176" s="20"/>
      <c r="AAQ176" s="20"/>
      <c r="AAR176" s="20"/>
      <c r="AAS176" s="20"/>
      <c r="AAT176" s="20"/>
      <c r="AAU176" s="20"/>
      <c r="AAV176" s="20"/>
      <c r="AAW176" s="20"/>
      <c r="AAX176" s="20"/>
      <c r="AAY176" s="20"/>
      <c r="AAZ176" s="20"/>
      <c r="ABA176" s="20"/>
      <c r="ABB176" s="20"/>
      <c r="ABC176" s="20"/>
      <c r="ABD176" s="20"/>
      <c r="ABE176" s="20"/>
      <c r="ABF176" s="20"/>
      <c r="ABG176" s="20"/>
      <c r="ABH176" s="20"/>
      <c r="ABI176" s="20"/>
      <c r="ABJ176" s="20"/>
      <c r="ABK176" s="20"/>
      <c r="ABL176" s="20"/>
      <c r="ABM176" s="20"/>
      <c r="ABN176" s="20"/>
      <c r="ABO176" s="20"/>
      <c r="ABP176" s="20"/>
      <c r="ABQ176" s="20"/>
      <c r="ABR176" s="20"/>
      <c r="ABS176" s="20"/>
      <c r="ABT176" s="20"/>
      <c r="ABU176" s="20"/>
      <c r="ABV176" s="20"/>
      <c r="ABW176" s="20"/>
      <c r="ABX176" s="20"/>
      <c r="ABY176" s="20"/>
      <c r="ABZ176" s="20"/>
      <c r="ACA176" s="20"/>
      <c r="ACB176" s="20"/>
      <c r="ACC176" s="20"/>
      <c r="ACD176" s="20"/>
      <c r="ACE176" s="20"/>
      <c r="ACF176" s="20"/>
      <c r="ACG176" s="20"/>
      <c r="ACH176" s="20"/>
      <c r="ACI176" s="20"/>
      <c r="ACJ176" s="20"/>
      <c r="ACK176" s="20"/>
      <c r="ACL176" s="20"/>
      <c r="ACM176" s="20"/>
      <c r="ACN176" s="20"/>
      <c r="ACO176" s="20"/>
      <c r="ACP176" s="20"/>
      <c r="ACQ176" s="20"/>
      <c r="ACR176" s="20"/>
      <c r="ACS176" s="20"/>
      <c r="ACT176" s="20"/>
      <c r="ACU176" s="20"/>
      <c r="ACV176" s="20"/>
      <c r="ACW176" s="20"/>
      <c r="ACX176" s="20"/>
      <c r="ACY176" s="20"/>
      <c r="ACZ176" s="20"/>
      <c r="ADA176" s="20"/>
      <c r="ADB176" s="20"/>
      <c r="ADC176" s="20"/>
      <c r="ADD176" s="20"/>
      <c r="ADE176" s="20"/>
      <c r="ADF176" s="20"/>
      <c r="ADG176" s="20"/>
      <c r="ADH176" s="20"/>
      <c r="ADI176" s="20"/>
      <c r="ADJ176" s="20"/>
      <c r="ADK176" s="20"/>
      <c r="ADL176" s="20"/>
      <c r="ADM176" s="20"/>
      <c r="ADN176" s="20"/>
      <c r="ADO176" s="20"/>
      <c r="ADP176" s="20"/>
      <c r="ADQ176" s="20"/>
      <c r="ADR176" s="20"/>
      <c r="ADS176" s="20"/>
      <c r="ADT176" s="20"/>
      <c r="ADU176" s="20"/>
      <c r="ADV176" s="20"/>
      <c r="ADW176" s="20"/>
      <c r="ADX176" s="20"/>
      <c r="ADY176" s="20"/>
      <c r="ADZ176" s="20"/>
      <c r="AEA176" s="20"/>
      <c r="AEB176" s="20"/>
      <c r="AEC176" s="20"/>
      <c r="AED176" s="20"/>
      <c r="AEE176" s="20"/>
      <c r="AEF176" s="20"/>
      <c r="AEG176" s="20"/>
      <c r="AEH176" s="20"/>
      <c r="AEI176" s="20"/>
      <c r="AEJ176" s="20"/>
      <c r="AEK176" s="20"/>
      <c r="AEL176" s="20"/>
      <c r="AEM176" s="20"/>
      <c r="AEN176" s="20"/>
      <c r="AEO176" s="20"/>
      <c r="AEP176" s="20"/>
      <c r="AEQ176" s="20"/>
      <c r="AER176" s="20"/>
      <c r="AES176" s="20"/>
      <c r="AET176" s="20"/>
      <c r="AEU176" s="20"/>
      <c r="AEV176" s="20"/>
      <c r="AEW176" s="20"/>
      <c r="AEX176" s="20"/>
      <c r="AEY176" s="20"/>
      <c r="AEZ176" s="20"/>
      <c r="AFA176" s="20"/>
      <c r="AFB176" s="20"/>
      <c r="AFC176" s="20"/>
      <c r="AFD176" s="20"/>
      <c r="AFE176" s="20"/>
      <c r="AFF176" s="20"/>
      <c r="AFG176" s="20"/>
      <c r="AFH176" s="20"/>
      <c r="AFI176" s="20"/>
      <c r="AFJ176" s="20"/>
      <c r="AFK176" s="20"/>
      <c r="AFL176" s="20"/>
      <c r="AFM176" s="20"/>
      <c r="AFN176" s="20"/>
      <c r="AFO176" s="20"/>
      <c r="AFP176" s="20"/>
      <c r="AFQ176" s="20"/>
      <c r="AFR176" s="20"/>
      <c r="AFS176" s="20"/>
      <c r="AFT176" s="20"/>
      <c r="AFU176" s="20"/>
      <c r="AFV176" s="20"/>
      <c r="AFW176" s="20"/>
      <c r="AFX176" s="20"/>
      <c r="AFY176" s="20"/>
      <c r="AFZ176" s="20"/>
      <c r="AGA176" s="20"/>
      <c r="AGB176" s="20"/>
      <c r="AGC176" s="20"/>
      <c r="AGD176" s="20"/>
      <c r="AGE176" s="20"/>
      <c r="AGF176" s="20"/>
      <c r="AGG176" s="20"/>
      <c r="AGH176" s="20"/>
      <c r="AGI176" s="20"/>
      <c r="AGJ176" s="20"/>
      <c r="AGK176" s="20"/>
      <c r="AGL176" s="20"/>
      <c r="AGM176" s="20"/>
      <c r="AGN176" s="20"/>
      <c r="AGO176" s="20"/>
      <c r="AGP176" s="20"/>
      <c r="AGQ176" s="20"/>
      <c r="AGR176" s="20"/>
      <c r="AGS176" s="20"/>
      <c r="AGT176" s="20"/>
      <c r="AGU176" s="20"/>
      <c r="AGV176" s="20"/>
      <c r="AGW176" s="20"/>
      <c r="AGX176" s="20"/>
      <c r="AGY176" s="20"/>
      <c r="AGZ176" s="20"/>
      <c r="AHA176" s="20"/>
      <c r="AHB176" s="20"/>
      <c r="AHC176" s="20"/>
      <c r="AHD176" s="20"/>
      <c r="AHE176" s="20"/>
      <c r="AHF176" s="20"/>
      <c r="AHG176" s="20"/>
      <c r="AHH176" s="20"/>
      <c r="AHI176" s="20"/>
      <c r="AHJ176" s="20"/>
      <c r="AHK176" s="20"/>
      <c r="AHL176" s="20"/>
      <c r="AHM176" s="20"/>
      <c r="AHN176" s="20"/>
      <c r="AHO176" s="20"/>
      <c r="AHP176" s="20"/>
      <c r="AHQ176" s="20"/>
      <c r="AHR176" s="20"/>
      <c r="AHS176" s="20"/>
      <c r="AHT176" s="20"/>
      <c r="AHU176" s="20"/>
      <c r="AHV176" s="20"/>
      <c r="AHW176" s="20"/>
      <c r="AHX176" s="20"/>
      <c r="AHY176" s="20"/>
      <c r="AHZ176" s="20"/>
      <c r="AIA176" s="20"/>
      <c r="AIB176" s="20"/>
      <c r="AIC176" s="20"/>
      <c r="AID176" s="20"/>
      <c r="AIE176" s="20"/>
      <c r="AIF176" s="20"/>
      <c r="AIG176" s="20"/>
      <c r="AIH176" s="20"/>
      <c r="AII176" s="20"/>
      <c r="AIJ176" s="20"/>
      <c r="AIK176" s="20"/>
      <c r="AIL176" s="20"/>
      <c r="AIM176" s="20"/>
      <c r="AIN176" s="20"/>
      <c r="AIO176" s="20"/>
      <c r="AIP176" s="20"/>
      <c r="AIQ176" s="20"/>
      <c r="AIR176" s="20"/>
      <c r="AIS176" s="20"/>
      <c r="AIT176" s="20"/>
      <c r="AIU176" s="20"/>
      <c r="AIV176" s="20"/>
      <c r="AIW176" s="20"/>
      <c r="AIX176" s="20"/>
      <c r="AIY176" s="20"/>
      <c r="AIZ176" s="20"/>
      <c r="AJA176" s="20"/>
      <c r="AJB176" s="20"/>
      <c r="AJC176" s="20"/>
      <c r="AJD176" s="20"/>
      <c r="AJE176" s="20"/>
      <c r="AJF176" s="20"/>
      <c r="AJG176" s="20"/>
      <c r="AJH176" s="20"/>
      <c r="AJI176" s="20"/>
      <c r="AJJ176" s="20"/>
      <c r="AJK176" s="20"/>
      <c r="AJL176" s="20"/>
      <c r="AJM176" s="20"/>
      <c r="AJN176" s="20"/>
      <c r="AJO176" s="20"/>
      <c r="AJP176" s="20"/>
      <c r="AJQ176" s="20"/>
      <c r="AJR176" s="20"/>
      <c r="AJS176" s="20"/>
      <c r="AJT176" s="20"/>
      <c r="AJU176" s="20"/>
      <c r="AJV176" s="20"/>
      <c r="AJW176" s="20"/>
      <c r="AJX176" s="20"/>
      <c r="AJY176" s="20"/>
      <c r="AJZ176" s="20"/>
      <c r="AKA176" s="20"/>
      <c r="AKB176" s="20"/>
      <c r="AKC176" s="20"/>
      <c r="AKD176" s="20"/>
      <c r="AKE176" s="20"/>
      <c r="AKF176" s="20"/>
      <c r="AKG176" s="20"/>
      <c r="AKH176" s="20"/>
      <c r="AKI176" s="20"/>
      <c r="AKJ176" s="20"/>
      <c r="AKK176" s="20"/>
      <c r="AKL176" s="20"/>
      <c r="AKM176" s="20"/>
      <c r="AKN176" s="20"/>
      <c r="AKO176" s="20"/>
      <c r="AKP176" s="20"/>
      <c r="AKQ176" s="20"/>
      <c r="AKR176" s="20"/>
      <c r="AKS176" s="20"/>
      <c r="AKT176" s="20"/>
      <c r="AKU176" s="20"/>
      <c r="AKV176" s="20"/>
      <c r="AKW176" s="20"/>
      <c r="AKX176" s="20"/>
      <c r="AKY176" s="20"/>
      <c r="AKZ176" s="20"/>
      <c r="ALA176" s="20"/>
      <c r="ALB176" s="20"/>
      <c r="ALC176" s="20"/>
      <c r="ALD176" s="20"/>
      <c r="ALE176" s="20"/>
      <c r="ALF176" s="20"/>
      <c r="ALG176" s="20"/>
      <c r="ALH176" s="20"/>
      <c r="ALI176" s="20"/>
      <c r="ALJ176" s="20"/>
      <c r="ALK176" s="20"/>
      <c r="ALL176" s="20"/>
      <c r="ALM176" s="20"/>
      <c r="ALN176" s="20"/>
      <c r="ALO176" s="20"/>
      <c r="ALP176" s="20"/>
      <c r="ALQ176" s="20"/>
      <c r="ALR176" s="20"/>
      <c r="ALS176" s="20"/>
      <c r="ALT176" s="20"/>
      <c r="ALU176" s="20"/>
      <c r="ALV176" s="20"/>
      <c r="ALW176" s="20"/>
      <c r="ALX176" s="20"/>
      <c r="ALY176" s="20"/>
      <c r="ALZ176" s="20"/>
      <c r="AMA176" s="20"/>
      <c r="AMB176" s="20"/>
      <c r="AMC176" s="20"/>
      <c r="AMD176" s="20"/>
      <c r="AME176" s="20"/>
      <c r="AMF176" s="20"/>
      <c r="AMG176" s="20"/>
      <c r="AMH176" s="20"/>
      <c r="AMI176" s="20"/>
      <c r="AMJ176" s="20"/>
      <c r="AMK176" s="20"/>
    </row>
    <row r="177" spans="1:8" ht="19.5" customHeight="1">
      <c r="A177" s="258" t="s">
        <v>204</v>
      </c>
      <c r="B177" s="258"/>
      <c r="C177" s="258"/>
      <c r="D177" s="258"/>
      <c r="E177" s="258"/>
      <c r="F177" s="258"/>
      <c r="G177" s="103">
        <f>SUM(G175:G176)</f>
        <v>9693.5623333333315</v>
      </c>
      <c r="H177" s="28"/>
    </row>
    <row r="178" spans="1:8" ht="24" customHeight="1">
      <c r="A178" s="37"/>
      <c r="B178" s="38"/>
      <c r="C178" s="38"/>
      <c r="D178" s="101"/>
      <c r="E178" s="101"/>
      <c r="F178" s="101"/>
      <c r="G178" s="101"/>
      <c r="H178" s="3"/>
    </row>
    <row r="179" spans="1:8">
      <c r="A179" s="14"/>
      <c r="B179" s="39"/>
      <c r="C179" s="22"/>
      <c r="D179" s="27"/>
      <c r="E179" s="27"/>
      <c r="F179" s="27"/>
      <c r="G179" s="27"/>
    </row>
    <row r="180" spans="1:8">
      <c r="D180" s="27"/>
      <c r="E180" s="27"/>
      <c r="F180" s="27"/>
      <c r="G180" s="27"/>
    </row>
    <row r="181" spans="1:8">
      <c r="D181" s="27"/>
      <c r="E181" s="27"/>
      <c r="F181" s="27"/>
      <c r="G181" s="27"/>
    </row>
  </sheetData>
  <mergeCells count="197">
    <mergeCell ref="A82:A85"/>
    <mergeCell ref="C82:D82"/>
    <mergeCell ref="A157:A158"/>
    <mergeCell ref="E74:F74"/>
    <mergeCell ref="A133:F133"/>
    <mergeCell ref="A117:G117"/>
    <mergeCell ref="A86:A88"/>
    <mergeCell ref="B86:B88"/>
    <mergeCell ref="B122:F122"/>
    <mergeCell ref="B150:E150"/>
    <mergeCell ref="B152:E152"/>
    <mergeCell ref="A153:F153"/>
    <mergeCell ref="B154:E154"/>
    <mergeCell ref="B95:G95"/>
    <mergeCell ref="A98:G98"/>
    <mergeCell ref="B100:F100"/>
    <mergeCell ref="B101:F101"/>
    <mergeCell ref="B102:F102"/>
    <mergeCell ref="B136:F136"/>
    <mergeCell ref="A135:G135"/>
    <mergeCell ref="B137:F137"/>
    <mergeCell ref="B138:F138"/>
    <mergeCell ref="A139:F139"/>
    <mergeCell ref="B108:F108"/>
    <mergeCell ref="B109:F109"/>
    <mergeCell ref="B110:F110"/>
    <mergeCell ref="B111:F111"/>
    <mergeCell ref="A168:G168"/>
    <mergeCell ref="B112:F112"/>
    <mergeCell ref="B174:F174"/>
    <mergeCell ref="H156:I156"/>
    <mergeCell ref="E8:F8"/>
    <mergeCell ref="B125:F125"/>
    <mergeCell ref="B126:F126"/>
    <mergeCell ref="B127:F127"/>
    <mergeCell ref="B128:F128"/>
    <mergeCell ref="B132:F132"/>
    <mergeCell ref="E71:F71"/>
    <mergeCell ref="E75:F75"/>
    <mergeCell ref="A75:D75"/>
    <mergeCell ref="B77:G77"/>
    <mergeCell ref="B80:G80"/>
    <mergeCell ref="B81:F81"/>
    <mergeCell ref="C85:D85"/>
    <mergeCell ref="G82:G85"/>
    <mergeCell ref="B71:D71"/>
    <mergeCell ref="B76:G76"/>
    <mergeCell ref="A118:G118"/>
    <mergeCell ref="B170:F170"/>
    <mergeCell ref="B113:F113"/>
    <mergeCell ref="A114:F114"/>
    <mergeCell ref="A169:F169"/>
    <mergeCell ref="A142:G142"/>
    <mergeCell ref="B143:F143"/>
    <mergeCell ref="B144:F144"/>
    <mergeCell ref="B145:F145"/>
    <mergeCell ref="B146:F146"/>
    <mergeCell ref="A147:F147"/>
    <mergeCell ref="A149:G149"/>
    <mergeCell ref="A155:F155"/>
    <mergeCell ref="B156:E156"/>
    <mergeCell ref="D160:E160"/>
    <mergeCell ref="A129:F129"/>
    <mergeCell ref="E87:F87"/>
    <mergeCell ref="A106:G106"/>
    <mergeCell ref="B107:F107"/>
    <mergeCell ref="A93:F93"/>
    <mergeCell ref="B94:G94"/>
    <mergeCell ref="C87:D87"/>
    <mergeCell ref="C88:D88"/>
    <mergeCell ref="E88:F88"/>
    <mergeCell ref="B89:F89"/>
    <mergeCell ref="B99:F99"/>
    <mergeCell ref="A103:F103"/>
    <mergeCell ref="G86:G88"/>
    <mergeCell ref="E86:F86"/>
    <mergeCell ref="B91:F91"/>
    <mergeCell ref="B92:F92"/>
    <mergeCell ref="B90:F90"/>
    <mergeCell ref="A1:G1"/>
    <mergeCell ref="A2:G2"/>
    <mergeCell ref="B4:G4"/>
    <mergeCell ref="A5:G5"/>
    <mergeCell ref="B11:D11"/>
    <mergeCell ref="B10:D10"/>
    <mergeCell ref="E10:G10"/>
    <mergeCell ref="B27:F27"/>
    <mergeCell ref="B24:F24"/>
    <mergeCell ref="A6:B6"/>
    <mergeCell ref="B23:F23"/>
    <mergeCell ref="B26:F26"/>
    <mergeCell ref="A14:G14"/>
    <mergeCell ref="A15:C15"/>
    <mergeCell ref="D15:E15"/>
    <mergeCell ref="F15:G15"/>
    <mergeCell ref="A16:C17"/>
    <mergeCell ref="D16:E17"/>
    <mergeCell ref="F16:G17"/>
    <mergeCell ref="A21:G21"/>
    <mergeCell ref="A19:G19"/>
    <mergeCell ref="B3:D3"/>
    <mergeCell ref="F3:G3"/>
    <mergeCell ref="A20:G20"/>
    <mergeCell ref="B37:G37"/>
    <mergeCell ref="B31:F31"/>
    <mergeCell ref="B28:F28"/>
    <mergeCell ref="B29:F29"/>
    <mergeCell ref="B59:F59"/>
    <mergeCell ref="B60:F60"/>
    <mergeCell ref="A61:F61"/>
    <mergeCell ref="B58:F58"/>
    <mergeCell ref="B44:F44"/>
    <mergeCell ref="B45:F45"/>
    <mergeCell ref="E46:F46"/>
    <mergeCell ref="B46:D46"/>
    <mergeCell ref="B49:F49"/>
    <mergeCell ref="A50:F50"/>
    <mergeCell ref="A52:F52"/>
    <mergeCell ref="B53:G53"/>
    <mergeCell ref="C6:G6"/>
    <mergeCell ref="B12:E12"/>
    <mergeCell ref="F12:G12"/>
    <mergeCell ref="A7:B7"/>
    <mergeCell ref="C7:G7"/>
    <mergeCell ref="A8:C8"/>
    <mergeCell ref="A9:G9"/>
    <mergeCell ref="E11:G11"/>
    <mergeCell ref="A18:G18"/>
    <mergeCell ref="B13:F13"/>
    <mergeCell ref="B171:F171"/>
    <mergeCell ref="B172:F172"/>
    <mergeCell ref="B173:F173"/>
    <mergeCell ref="B36:F36"/>
    <mergeCell ref="B34:F34"/>
    <mergeCell ref="B35:F35"/>
    <mergeCell ref="B22:F22"/>
    <mergeCell ref="B25:F25"/>
    <mergeCell ref="C86:D86"/>
    <mergeCell ref="B62:G62"/>
    <mergeCell ref="B32:F32"/>
    <mergeCell ref="B30:F30"/>
    <mergeCell ref="E42:F42"/>
    <mergeCell ref="B42:D42"/>
    <mergeCell ref="B38:G38"/>
    <mergeCell ref="A41:G41"/>
    <mergeCell ref="B43:F43"/>
    <mergeCell ref="B47:F47"/>
    <mergeCell ref="A48:F48"/>
    <mergeCell ref="B54:G54"/>
    <mergeCell ref="A57:G57"/>
    <mergeCell ref="E85:F85"/>
    <mergeCell ref="B66:D66"/>
    <mergeCell ref="B67:D67"/>
    <mergeCell ref="B65:G65"/>
    <mergeCell ref="E67:F67"/>
    <mergeCell ref="E66:F66"/>
    <mergeCell ref="C83:D83"/>
    <mergeCell ref="C84:D84"/>
    <mergeCell ref="B69:D69"/>
    <mergeCell ref="E72:F72"/>
    <mergeCell ref="E73:F73"/>
    <mergeCell ref="B82:B85"/>
    <mergeCell ref="E84:F84"/>
    <mergeCell ref="E82:F82"/>
    <mergeCell ref="E83:F83"/>
    <mergeCell ref="E68:F68"/>
    <mergeCell ref="E69:F69"/>
    <mergeCell ref="E70:F70"/>
    <mergeCell ref="B68:D68"/>
    <mergeCell ref="B70:D70"/>
    <mergeCell ref="B72:D72"/>
    <mergeCell ref="B73:D73"/>
    <mergeCell ref="B74:D74"/>
    <mergeCell ref="A175:F175"/>
    <mergeCell ref="B176:F176"/>
    <mergeCell ref="A177:F177"/>
    <mergeCell ref="B33:F33"/>
    <mergeCell ref="B123:F123"/>
    <mergeCell ref="B124:F124"/>
    <mergeCell ref="A161:F161"/>
    <mergeCell ref="B162:G162"/>
    <mergeCell ref="A163:A165"/>
    <mergeCell ref="B163:B165"/>
    <mergeCell ref="C163:D163"/>
    <mergeCell ref="C164:D164"/>
    <mergeCell ref="C165:D165"/>
    <mergeCell ref="B157:C158"/>
    <mergeCell ref="D157:E157"/>
    <mergeCell ref="D158:E158"/>
    <mergeCell ref="B159:C159"/>
    <mergeCell ref="D159:E159"/>
    <mergeCell ref="B160:C160"/>
    <mergeCell ref="A151:F151"/>
    <mergeCell ref="B131:F131"/>
    <mergeCell ref="A120:D120"/>
    <mergeCell ref="E120:F120"/>
    <mergeCell ref="B140:G140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  <headerFooter>
    <oddFooter>&amp;C&amp;A&amp;R&amp;P de &amp;N</oddFooter>
  </headerFooter>
  <rowBreaks count="1" manualBreakCount="1">
    <brk id="75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9"/>
  <sheetViews>
    <sheetView topLeftCell="A94" zoomScaleNormal="100" workbookViewId="0">
      <selection activeCell="L115" sqref="L115"/>
    </sheetView>
  </sheetViews>
  <sheetFormatPr defaultRowHeight="15"/>
  <cols>
    <col min="1" max="1" width="17.5703125" customWidth="1"/>
    <col min="2" max="2" width="16.85546875" customWidth="1"/>
    <col min="3" max="3" width="21.85546875" customWidth="1"/>
    <col min="4" max="4" width="20.5703125" customWidth="1"/>
    <col min="5" max="5" width="12.5703125" customWidth="1"/>
    <col min="6" max="6" width="24.85546875" customWidth="1"/>
    <col min="7" max="7" width="19.5703125" customWidth="1"/>
    <col min="8" max="8" width="13" customWidth="1"/>
    <col min="9" max="9" width="12.7109375" customWidth="1"/>
  </cols>
  <sheetData>
    <row r="1" spans="1:10">
      <c r="A1" s="326" t="s">
        <v>36</v>
      </c>
      <c r="B1" s="326"/>
      <c r="C1" s="326"/>
      <c r="D1" s="326"/>
      <c r="E1" s="326"/>
      <c r="F1" s="326"/>
      <c r="G1" s="326"/>
      <c r="H1" s="3"/>
      <c r="I1" s="3"/>
    </row>
    <row r="2" spans="1:10">
      <c r="A2" s="327" t="s">
        <v>0</v>
      </c>
      <c r="B2" s="327"/>
      <c r="C2" s="327"/>
      <c r="D2" s="327"/>
      <c r="E2" s="327"/>
      <c r="F2" s="327"/>
      <c r="G2" s="327"/>
      <c r="H2" s="3"/>
      <c r="I2" s="31"/>
    </row>
    <row r="3" spans="1:10">
      <c r="A3" s="130" t="s">
        <v>1</v>
      </c>
      <c r="B3" s="342" t="str">
        <f>'AL - DIURNO DESARMADO 12x36'!B3:D3</f>
        <v>23242.002232/2020-15</v>
      </c>
      <c r="C3" s="342"/>
      <c r="D3" s="342"/>
      <c r="E3" s="131" t="s">
        <v>2</v>
      </c>
      <c r="F3" s="343" t="str">
        <f>'AL - DIURNO DESARMADO 12x36'!F3:G3</f>
        <v>02/2021</v>
      </c>
      <c r="G3" s="398"/>
      <c r="H3" s="3"/>
      <c r="I3" s="3"/>
    </row>
    <row r="4" spans="1:10">
      <c r="A4" s="130" t="s">
        <v>3</v>
      </c>
      <c r="B4" s="328">
        <f ca="1">NOW()</f>
        <v>44348.427309837964</v>
      </c>
      <c r="C4" s="328"/>
      <c r="D4" s="328"/>
      <c r="E4" s="328"/>
      <c r="F4" s="328"/>
      <c r="G4" s="328"/>
      <c r="H4" s="3"/>
      <c r="I4" s="3"/>
    </row>
    <row r="5" spans="1:10">
      <c r="A5" s="329" t="s">
        <v>4</v>
      </c>
      <c r="B5" s="329"/>
      <c r="C5" s="329"/>
      <c r="D5" s="329"/>
      <c r="E5" s="329"/>
      <c r="F5" s="329"/>
      <c r="G5" s="329"/>
      <c r="H5" s="4"/>
      <c r="I5" s="3"/>
    </row>
    <row r="6" spans="1:10">
      <c r="A6" s="312" t="s">
        <v>5</v>
      </c>
      <c r="B6" s="312"/>
      <c r="C6" s="307" t="s">
        <v>319</v>
      </c>
      <c r="D6" s="307"/>
      <c r="E6" s="307"/>
      <c r="F6" s="307"/>
      <c r="G6" s="307"/>
      <c r="H6" s="5"/>
      <c r="I6" s="3"/>
    </row>
    <row r="7" spans="1:10">
      <c r="A7" s="312" t="s">
        <v>6</v>
      </c>
      <c r="B7" s="312"/>
      <c r="C7" s="307" t="str">
        <f>'AL - DIURNO DESARMADO 12x36'!C7:G7</f>
        <v>10.662.072/0004-09</v>
      </c>
      <c r="D7" s="307"/>
      <c r="E7" s="307"/>
      <c r="F7" s="307"/>
      <c r="G7" s="307"/>
      <c r="H7" s="6"/>
      <c r="I7" s="3"/>
    </row>
    <row r="8" spans="1:10">
      <c r="A8" s="312" t="s">
        <v>252</v>
      </c>
      <c r="B8" s="312"/>
      <c r="C8" s="312"/>
      <c r="D8" s="177"/>
      <c r="E8" s="384">
        <v>1</v>
      </c>
      <c r="F8" s="384"/>
      <c r="G8" s="178" t="str">
        <f>IF(E8=1,"Lucro Real",IF(E8=2,"Lucro Presumido",IF(E8=3,"SIMPLES-Anexo III",IF(E8=4,"SIMPLES-Anexo IV","RT Inválido"))))</f>
        <v>Lucro Real</v>
      </c>
      <c r="H8" s="6"/>
      <c r="I8" s="3"/>
    </row>
    <row r="9" spans="1:10">
      <c r="A9" s="329" t="s">
        <v>7</v>
      </c>
      <c r="B9" s="329"/>
      <c r="C9" s="329"/>
      <c r="D9" s="329"/>
      <c r="E9" s="329"/>
      <c r="F9" s="329"/>
      <c r="G9" s="329"/>
      <c r="H9" s="6"/>
      <c r="I9" s="3"/>
    </row>
    <row r="10" spans="1:10">
      <c r="A10" s="179" t="s">
        <v>8</v>
      </c>
      <c r="B10" s="331" t="s">
        <v>9</v>
      </c>
      <c r="C10" s="331"/>
      <c r="D10" s="331"/>
      <c r="E10" s="332">
        <f ca="1">NOW()</f>
        <v>44348.427309837964</v>
      </c>
      <c r="F10" s="333"/>
      <c r="G10" s="333"/>
      <c r="H10" s="6"/>
      <c r="I10" s="3"/>
    </row>
    <row r="11" spans="1:10">
      <c r="A11" s="179" t="s">
        <v>10</v>
      </c>
      <c r="B11" s="330" t="s">
        <v>11</v>
      </c>
      <c r="C11" s="330"/>
      <c r="D11" s="330"/>
      <c r="E11" s="314" t="s">
        <v>320</v>
      </c>
      <c r="F11" s="314"/>
      <c r="G11" s="314"/>
      <c r="H11" s="3"/>
      <c r="I11" s="3"/>
    </row>
    <row r="12" spans="1:10">
      <c r="A12" s="180" t="s">
        <v>12</v>
      </c>
      <c r="B12" s="308" t="s">
        <v>253</v>
      </c>
      <c r="C12" s="309"/>
      <c r="D12" s="309"/>
      <c r="E12" s="309"/>
      <c r="F12" s="400" t="s">
        <v>247</v>
      </c>
      <c r="G12" s="401"/>
      <c r="H12" s="3"/>
      <c r="I12" s="3"/>
    </row>
    <row r="13" spans="1:10">
      <c r="A13" s="179" t="s">
        <v>13</v>
      </c>
      <c r="B13" s="316" t="s">
        <v>14</v>
      </c>
      <c r="C13" s="316"/>
      <c r="D13" s="316"/>
      <c r="E13" s="316"/>
      <c r="F13" s="317"/>
      <c r="G13" s="181">
        <v>30</v>
      </c>
      <c r="H13" s="31"/>
      <c r="I13" s="31"/>
      <c r="J13" s="144"/>
    </row>
    <row r="14" spans="1:10">
      <c r="A14" s="335" t="s">
        <v>274</v>
      </c>
      <c r="B14" s="335"/>
      <c r="C14" s="335"/>
      <c r="D14" s="335"/>
      <c r="E14" s="335"/>
      <c r="F14" s="335"/>
      <c r="G14" s="335"/>
      <c r="H14" s="31"/>
      <c r="I14" s="31"/>
      <c r="J14" s="144"/>
    </row>
    <row r="15" spans="1:10">
      <c r="A15" s="336" t="s">
        <v>275</v>
      </c>
      <c r="B15" s="336"/>
      <c r="C15" s="336"/>
      <c r="D15" s="337" t="s">
        <v>276</v>
      </c>
      <c r="E15" s="337"/>
      <c r="F15" s="337" t="s">
        <v>277</v>
      </c>
      <c r="G15" s="337"/>
      <c r="H15" s="31"/>
      <c r="I15" s="31"/>
      <c r="J15" s="144"/>
    </row>
    <row r="16" spans="1:10">
      <c r="A16" s="285" t="s">
        <v>337</v>
      </c>
      <c r="B16" s="285"/>
      <c r="C16" s="285"/>
      <c r="D16" s="339" t="s">
        <v>278</v>
      </c>
      <c r="E16" s="339"/>
      <c r="F16" s="397">
        <v>5</v>
      </c>
      <c r="G16" s="397"/>
      <c r="H16" s="31"/>
      <c r="I16" s="31"/>
      <c r="J16" s="144"/>
    </row>
    <row r="17" spans="1:9">
      <c r="A17" s="285"/>
      <c r="B17" s="285"/>
      <c r="C17" s="285"/>
      <c r="D17" s="339"/>
      <c r="E17" s="339"/>
      <c r="F17" s="397"/>
      <c r="G17" s="397"/>
      <c r="H17" s="3"/>
      <c r="I17" s="3"/>
    </row>
    <row r="18" spans="1:9">
      <c r="A18" s="315"/>
      <c r="B18" s="315"/>
      <c r="C18" s="315"/>
      <c r="D18" s="315"/>
      <c r="E18" s="315"/>
      <c r="F18" s="315"/>
      <c r="G18" s="315"/>
      <c r="H18" s="3"/>
      <c r="I18" s="7"/>
    </row>
    <row r="19" spans="1:9" ht="15.75">
      <c r="A19" s="303" t="s">
        <v>286</v>
      </c>
      <c r="B19" s="303"/>
      <c r="C19" s="303"/>
      <c r="D19" s="303"/>
      <c r="E19" s="303"/>
      <c r="F19" s="303"/>
      <c r="G19" s="303"/>
      <c r="H19" s="3"/>
      <c r="I19" s="7"/>
    </row>
    <row r="20" spans="1:9">
      <c r="A20" s="327" t="s">
        <v>285</v>
      </c>
      <c r="B20" s="327"/>
      <c r="C20" s="327"/>
      <c r="D20" s="327"/>
      <c r="E20" s="327"/>
      <c r="F20" s="327"/>
      <c r="G20" s="327"/>
      <c r="H20" s="3"/>
      <c r="I20" s="7"/>
    </row>
    <row r="21" spans="1:9">
      <c r="A21" s="341" t="s">
        <v>287</v>
      </c>
      <c r="B21" s="341"/>
      <c r="C21" s="341"/>
      <c r="D21" s="341"/>
      <c r="E21" s="341"/>
      <c r="F21" s="341"/>
      <c r="G21" s="341"/>
      <c r="H21" s="3"/>
      <c r="I21" s="7"/>
    </row>
    <row r="22" spans="1:9" ht="63.75">
      <c r="A22" s="49">
        <v>1</v>
      </c>
      <c r="B22" s="263" t="s">
        <v>254</v>
      </c>
      <c r="C22" s="263"/>
      <c r="D22" s="263"/>
      <c r="E22" s="263"/>
      <c r="F22" s="293"/>
      <c r="G22" s="182" t="s">
        <v>336</v>
      </c>
      <c r="H22" s="3"/>
      <c r="I22" s="7"/>
    </row>
    <row r="23" spans="1:9">
      <c r="A23" s="49">
        <v>2</v>
      </c>
      <c r="B23" s="263" t="s">
        <v>53</v>
      </c>
      <c r="C23" s="263"/>
      <c r="D23" s="263"/>
      <c r="E23" s="263"/>
      <c r="F23" s="293"/>
      <c r="G23" s="183" t="s">
        <v>66</v>
      </c>
      <c r="H23" s="3"/>
      <c r="I23" s="7"/>
    </row>
    <row r="24" spans="1:9">
      <c r="A24" s="49">
        <v>3</v>
      </c>
      <c r="B24" s="263" t="s">
        <v>58</v>
      </c>
      <c r="C24" s="263"/>
      <c r="D24" s="263"/>
      <c r="E24" s="263"/>
      <c r="F24" s="263"/>
      <c r="G24" s="184">
        <v>1500.4</v>
      </c>
      <c r="H24" s="3"/>
      <c r="I24" s="8"/>
    </row>
    <row r="25" spans="1:9">
      <c r="A25" s="49">
        <v>4</v>
      </c>
      <c r="B25" s="263" t="s">
        <v>15</v>
      </c>
      <c r="C25" s="263"/>
      <c r="D25" s="263"/>
      <c r="E25" s="263"/>
      <c r="F25" s="271"/>
      <c r="G25" s="118" t="s">
        <v>70</v>
      </c>
      <c r="H25" s="3"/>
      <c r="I25" s="7"/>
    </row>
    <row r="26" spans="1:9">
      <c r="A26" s="49">
        <v>5</v>
      </c>
      <c r="B26" s="263" t="s">
        <v>16</v>
      </c>
      <c r="C26" s="263"/>
      <c r="D26" s="263"/>
      <c r="E26" s="263"/>
      <c r="F26" s="271"/>
      <c r="G26" s="185" t="s">
        <v>71</v>
      </c>
      <c r="H26" s="3"/>
      <c r="I26" s="7"/>
    </row>
    <row r="27" spans="1:9">
      <c r="A27" s="110">
        <v>6</v>
      </c>
      <c r="B27" s="295" t="s">
        <v>75</v>
      </c>
      <c r="C27" s="295"/>
      <c r="D27" s="295"/>
      <c r="E27" s="295"/>
      <c r="F27" s="295"/>
      <c r="G27" s="119">
        <f>G24/220</f>
        <v>6.82</v>
      </c>
      <c r="H27" s="3"/>
      <c r="I27" s="7"/>
    </row>
    <row r="28" spans="1:9">
      <c r="A28" s="110">
        <v>7</v>
      </c>
      <c r="B28" s="295" t="s">
        <v>133</v>
      </c>
      <c r="C28" s="295"/>
      <c r="D28" s="295"/>
      <c r="E28" s="295"/>
      <c r="F28" s="295"/>
      <c r="G28" s="119">
        <f>SUM(G27+G29)</f>
        <v>8.870000000000001</v>
      </c>
      <c r="H28" s="3"/>
      <c r="I28" s="7"/>
    </row>
    <row r="29" spans="1:9">
      <c r="A29" s="110">
        <v>8</v>
      </c>
      <c r="B29" s="295" t="s">
        <v>134</v>
      </c>
      <c r="C29" s="295"/>
      <c r="D29" s="295"/>
      <c r="E29" s="295"/>
      <c r="F29" s="295"/>
      <c r="G29" s="119">
        <f>ROUND(G27*0.3,2)</f>
        <v>2.0499999999999998</v>
      </c>
      <c r="H29" s="3"/>
      <c r="I29" s="7"/>
    </row>
    <row r="30" spans="1:9">
      <c r="A30" s="110">
        <v>9</v>
      </c>
      <c r="B30" s="295" t="s">
        <v>137</v>
      </c>
      <c r="C30" s="295"/>
      <c r="D30" s="295"/>
      <c r="E30" s="295"/>
      <c r="F30" s="295"/>
      <c r="G30" s="119">
        <f>G24*0.3</f>
        <v>450.12</v>
      </c>
      <c r="H30" s="3"/>
      <c r="I30" s="7"/>
    </row>
    <row r="31" spans="1:9">
      <c r="A31" s="40">
        <v>10</v>
      </c>
      <c r="B31" s="259" t="s">
        <v>68</v>
      </c>
      <c r="C31" s="259"/>
      <c r="D31" s="259"/>
      <c r="E31" s="259"/>
      <c r="F31" s="259"/>
      <c r="G31" s="119">
        <f>ROUND(G27*1.5,2)</f>
        <v>10.23</v>
      </c>
      <c r="H31" s="3"/>
      <c r="I31" s="7"/>
    </row>
    <row r="32" spans="1:9">
      <c r="A32" s="40">
        <v>11</v>
      </c>
      <c r="B32" s="259" t="s">
        <v>135</v>
      </c>
      <c r="C32" s="259"/>
      <c r="D32" s="259"/>
      <c r="E32" s="259"/>
      <c r="F32" s="259"/>
      <c r="G32" s="119">
        <f>ROUND(1.3*G27*1.5,2)</f>
        <v>13.3</v>
      </c>
      <c r="H32" s="3"/>
      <c r="I32" s="7"/>
    </row>
    <row r="33" spans="1:9" ht="15" customHeight="1">
      <c r="A33" s="40">
        <v>12</v>
      </c>
      <c r="B33" s="259" t="s">
        <v>231</v>
      </c>
      <c r="C33" s="259"/>
      <c r="D33" s="259"/>
      <c r="E33" s="259"/>
      <c r="F33" s="259"/>
      <c r="G33" s="119">
        <f>ROUND(G27*0.2,2)</f>
        <v>1.36</v>
      </c>
      <c r="H33" s="3"/>
      <c r="I33" s="7"/>
    </row>
    <row r="34" spans="1:9">
      <c r="A34" s="40">
        <v>13</v>
      </c>
      <c r="B34" s="259" t="s">
        <v>136</v>
      </c>
      <c r="C34" s="259"/>
      <c r="D34" s="259"/>
      <c r="E34" s="259"/>
      <c r="F34" s="259"/>
      <c r="G34" s="119">
        <f>ROUND(1.3*G27*0.2,2)</f>
        <v>1.77</v>
      </c>
      <c r="H34" s="3"/>
      <c r="I34" s="7"/>
    </row>
    <row r="35" spans="1:9">
      <c r="A35" s="40">
        <v>14</v>
      </c>
      <c r="B35" s="259" t="s">
        <v>138</v>
      </c>
      <c r="C35" s="259"/>
      <c r="D35" s="259"/>
      <c r="E35" s="259"/>
      <c r="F35" s="259"/>
      <c r="G35" s="119">
        <f>ROUND(G27/6,2)</f>
        <v>1.1399999999999999</v>
      </c>
      <c r="H35" s="3"/>
      <c r="I35" s="7"/>
    </row>
    <row r="36" spans="1:9">
      <c r="A36" s="40">
        <v>15</v>
      </c>
      <c r="B36" s="259" t="s">
        <v>69</v>
      </c>
      <c r="C36" s="259"/>
      <c r="D36" s="259"/>
      <c r="E36" s="259"/>
      <c r="F36" s="259"/>
      <c r="G36" s="132">
        <v>2</v>
      </c>
      <c r="H36" s="3"/>
      <c r="I36" s="7"/>
    </row>
    <row r="37" spans="1:9">
      <c r="A37" s="123" t="s">
        <v>72</v>
      </c>
      <c r="B37" s="297" t="s">
        <v>288</v>
      </c>
      <c r="C37" s="297"/>
      <c r="D37" s="297"/>
      <c r="E37" s="297"/>
      <c r="F37" s="297"/>
      <c r="G37" s="297"/>
      <c r="H37" s="3"/>
      <c r="I37" s="7"/>
    </row>
    <row r="38" spans="1:9">
      <c r="A38" s="123" t="s">
        <v>73</v>
      </c>
      <c r="B38" s="297" t="s">
        <v>289</v>
      </c>
      <c r="C38" s="297"/>
      <c r="D38" s="297"/>
      <c r="E38" s="297"/>
      <c r="F38" s="297"/>
      <c r="G38" s="297"/>
      <c r="H38" s="3"/>
      <c r="I38" s="7"/>
    </row>
    <row r="39" spans="1:9" ht="15" customHeight="1">
      <c r="A39" s="186"/>
      <c r="B39" s="187"/>
      <c r="C39" s="187"/>
      <c r="D39" s="187"/>
      <c r="E39" s="187"/>
      <c r="F39" s="187"/>
      <c r="G39" s="187"/>
      <c r="H39" s="3"/>
      <c r="I39" s="7"/>
    </row>
    <row r="40" spans="1:9">
      <c r="A40" s="180"/>
      <c r="B40" s="188"/>
      <c r="C40" s="188"/>
      <c r="D40" s="188"/>
      <c r="E40" s="188"/>
      <c r="F40" s="188"/>
      <c r="G40" s="188"/>
      <c r="H40" s="3"/>
      <c r="I40" s="7"/>
    </row>
    <row r="41" spans="1:9" ht="15.75">
      <c r="A41" s="298" t="s">
        <v>74</v>
      </c>
      <c r="B41" s="298"/>
      <c r="C41" s="298"/>
      <c r="D41" s="298"/>
      <c r="E41" s="298"/>
      <c r="F41" s="298"/>
      <c r="G41" s="298"/>
      <c r="H41" s="3"/>
      <c r="I41" s="7"/>
    </row>
    <row r="42" spans="1:9">
      <c r="A42" s="166">
        <v>1</v>
      </c>
      <c r="B42" s="355" t="s">
        <v>17</v>
      </c>
      <c r="C42" s="355"/>
      <c r="D42" s="355"/>
      <c r="E42" s="355" t="s">
        <v>20</v>
      </c>
      <c r="F42" s="355"/>
      <c r="G42" s="189" t="s">
        <v>18</v>
      </c>
      <c r="H42" s="3"/>
      <c r="I42" s="7"/>
    </row>
    <row r="43" spans="1:9" ht="31.5" customHeight="1">
      <c r="A43" s="190" t="s">
        <v>8</v>
      </c>
      <c r="B43" s="299" t="s">
        <v>323</v>
      </c>
      <c r="C43" s="299"/>
      <c r="D43" s="299"/>
      <c r="E43" s="299"/>
      <c r="F43" s="299"/>
      <c r="G43" s="191">
        <f>ROUND((G24/220)*180,2)*2</f>
        <v>2455.1999999999998</v>
      </c>
      <c r="H43" s="116"/>
      <c r="I43" s="12"/>
    </row>
    <row r="44" spans="1:9" ht="27.75" customHeight="1">
      <c r="A44" s="190" t="s">
        <v>10</v>
      </c>
      <c r="B44" s="399" t="s">
        <v>232</v>
      </c>
      <c r="C44" s="399"/>
      <c r="D44" s="399"/>
      <c r="E44" s="399"/>
      <c r="F44" s="399"/>
      <c r="G44" s="191">
        <f>ROUND(G33*8*15*G36,2)</f>
        <v>326.39999999999998</v>
      </c>
      <c r="H44" s="11"/>
      <c r="I44" s="12"/>
    </row>
    <row r="45" spans="1:9" ht="41.25" customHeight="1">
      <c r="A45" s="190" t="s">
        <v>12</v>
      </c>
      <c r="B45" s="395" t="s">
        <v>234</v>
      </c>
      <c r="C45" s="396"/>
      <c r="D45" s="396"/>
      <c r="E45" s="396"/>
      <c r="F45" s="396"/>
      <c r="G45" s="191">
        <f>ROUND(G31*4.33*G36,2)</f>
        <v>88.59</v>
      </c>
      <c r="H45" s="11"/>
      <c r="I45" s="12"/>
    </row>
    <row r="46" spans="1:9" ht="27" customHeight="1">
      <c r="A46" s="190" t="s">
        <v>13</v>
      </c>
      <c r="B46" s="320" t="s">
        <v>76</v>
      </c>
      <c r="C46" s="321"/>
      <c r="D46" s="321"/>
      <c r="E46" s="321"/>
      <c r="F46" s="321"/>
      <c r="G46" s="191">
        <f>ROUND($G$35*G36*15,2)</f>
        <v>34.200000000000003</v>
      </c>
      <c r="H46" s="10"/>
      <c r="I46" s="9"/>
    </row>
    <row r="47" spans="1:9" ht="30" customHeight="1">
      <c r="A47" s="190" t="s">
        <v>22</v>
      </c>
      <c r="B47" s="321" t="s">
        <v>262</v>
      </c>
      <c r="C47" s="321"/>
      <c r="D47" s="321"/>
      <c r="E47" s="321"/>
      <c r="F47" s="321"/>
      <c r="G47" s="191">
        <f>ROUND(SUM(G44:G46)*0.2,2)</f>
        <v>89.84</v>
      </c>
      <c r="H47" s="10"/>
      <c r="I47" s="9"/>
    </row>
    <row r="48" spans="1:9" ht="30" customHeight="1">
      <c r="A48" s="190" t="s">
        <v>23</v>
      </c>
      <c r="B48" s="321" t="s">
        <v>236</v>
      </c>
      <c r="C48" s="321"/>
      <c r="D48" s="321"/>
      <c r="E48" s="323">
        <v>0.3</v>
      </c>
      <c r="F48" s="324"/>
      <c r="G48" s="104">
        <f>ROUND(E48*SUM(G43:G47),2)</f>
        <v>898.27</v>
      </c>
      <c r="H48" s="10"/>
      <c r="I48" s="9"/>
    </row>
    <row r="49" spans="1:9">
      <c r="A49" s="64" t="s">
        <v>24</v>
      </c>
      <c r="B49" s="300" t="s">
        <v>77</v>
      </c>
      <c r="C49" s="300"/>
      <c r="D49" s="300"/>
      <c r="E49" s="300"/>
      <c r="F49" s="300"/>
      <c r="G49" s="104">
        <v>0</v>
      </c>
      <c r="H49" s="117"/>
      <c r="I49" s="9"/>
    </row>
    <row r="50" spans="1:9">
      <c r="A50" s="301" t="s">
        <v>239</v>
      </c>
      <c r="B50" s="301"/>
      <c r="C50" s="301"/>
      <c r="D50" s="301"/>
      <c r="E50" s="301"/>
      <c r="F50" s="301"/>
      <c r="G50" s="41">
        <f>SUM(G43:G49)</f>
        <v>3892.5</v>
      </c>
      <c r="H50" s="15"/>
      <c r="I50" s="13"/>
    </row>
    <row r="51" spans="1:9">
      <c r="A51" s="90" t="s">
        <v>25</v>
      </c>
      <c r="B51" s="273" t="s">
        <v>306</v>
      </c>
      <c r="C51" s="273"/>
      <c r="D51" s="273"/>
      <c r="E51" s="273"/>
      <c r="F51" s="273"/>
      <c r="G51" s="112">
        <f>ROUND(G31*15*G36*0.5,2)</f>
        <v>153.44999999999999</v>
      </c>
      <c r="H51" s="15"/>
      <c r="I51" s="13"/>
    </row>
    <row r="52" spans="1:9">
      <c r="A52" s="325" t="s">
        <v>240</v>
      </c>
      <c r="B52" s="325"/>
      <c r="C52" s="325"/>
      <c r="D52" s="325"/>
      <c r="E52" s="325"/>
      <c r="F52" s="325"/>
      <c r="G52" s="111">
        <f>G51</f>
        <v>153.44999999999999</v>
      </c>
      <c r="H52" s="15"/>
      <c r="I52" s="13"/>
    </row>
    <row r="53" spans="1:9">
      <c r="A53" s="192"/>
      <c r="B53" s="192"/>
      <c r="C53" s="192"/>
      <c r="D53" s="192"/>
      <c r="E53" s="192"/>
      <c r="F53" s="192"/>
      <c r="G53" s="193"/>
      <c r="H53" s="15"/>
      <c r="I53" s="13"/>
    </row>
    <row r="54" spans="1:9">
      <c r="A54" s="325" t="s">
        <v>235</v>
      </c>
      <c r="B54" s="325"/>
      <c r="C54" s="325"/>
      <c r="D54" s="325"/>
      <c r="E54" s="325"/>
      <c r="F54" s="325"/>
      <c r="G54" s="111">
        <f>G50+G52</f>
        <v>4045.95</v>
      </c>
      <c r="H54" s="15"/>
      <c r="I54" s="13"/>
    </row>
    <row r="55" spans="1:9">
      <c r="A55" s="123" t="s">
        <v>78</v>
      </c>
      <c r="B55" s="302" t="s">
        <v>298</v>
      </c>
      <c r="C55" s="302"/>
      <c r="D55" s="302"/>
      <c r="E55" s="302"/>
      <c r="F55" s="302"/>
      <c r="G55" s="302"/>
      <c r="H55" s="15"/>
      <c r="I55" s="13"/>
    </row>
    <row r="56" spans="1:9">
      <c r="A56" s="123" t="s">
        <v>81</v>
      </c>
      <c r="B56" s="302" t="s">
        <v>297</v>
      </c>
      <c r="C56" s="302"/>
      <c r="D56" s="302"/>
      <c r="E56" s="302"/>
      <c r="F56" s="302"/>
      <c r="G56" s="302"/>
      <c r="H56" s="15"/>
      <c r="I56" s="13"/>
    </row>
    <row r="57" spans="1:9">
      <c r="A57" s="194"/>
      <c r="B57" s="195"/>
      <c r="C57" s="195"/>
      <c r="D57" s="195"/>
      <c r="E57" s="195"/>
      <c r="F57" s="195"/>
      <c r="G57" s="195"/>
      <c r="H57" s="15"/>
      <c r="I57" s="13"/>
    </row>
    <row r="58" spans="1:9">
      <c r="A58" s="196"/>
      <c r="B58" s="196"/>
      <c r="C58" s="196"/>
      <c r="D58" s="197"/>
      <c r="E58" s="197"/>
      <c r="F58" s="197"/>
      <c r="G58" s="198"/>
      <c r="H58" s="15"/>
      <c r="I58" s="13"/>
    </row>
    <row r="59" spans="1:9" ht="15.75">
      <c r="A59" s="303" t="s">
        <v>79</v>
      </c>
      <c r="B59" s="303"/>
      <c r="C59" s="303"/>
      <c r="D59" s="303"/>
      <c r="E59" s="303"/>
      <c r="F59" s="303"/>
      <c r="G59" s="303"/>
      <c r="H59" s="3"/>
      <c r="I59" s="7"/>
    </row>
    <row r="60" spans="1:9">
      <c r="A60" s="43" t="s">
        <v>37</v>
      </c>
      <c r="B60" s="319" t="s">
        <v>361</v>
      </c>
      <c r="C60" s="319"/>
      <c r="D60" s="319"/>
      <c r="E60" s="319"/>
      <c r="F60" s="319"/>
      <c r="G60" s="167" t="s">
        <v>18</v>
      </c>
      <c r="H60" s="3"/>
      <c r="I60" s="7"/>
    </row>
    <row r="61" spans="1:9">
      <c r="A61" s="169" t="s">
        <v>8</v>
      </c>
      <c r="B61" s="282" t="s">
        <v>291</v>
      </c>
      <c r="C61" s="282"/>
      <c r="D61" s="282"/>
      <c r="E61" s="282"/>
      <c r="F61" s="282"/>
      <c r="G61" s="199">
        <f>ROUND(G50/12,2)</f>
        <v>324.38</v>
      </c>
      <c r="H61" s="19"/>
      <c r="I61" s="18"/>
    </row>
    <row r="62" spans="1:9">
      <c r="A62" s="169" t="s">
        <v>10</v>
      </c>
      <c r="B62" s="282" t="s">
        <v>360</v>
      </c>
      <c r="C62" s="282"/>
      <c r="D62" s="282"/>
      <c r="E62" s="282"/>
      <c r="F62" s="282"/>
      <c r="G62" s="199">
        <f>ROUND((G50/3)/12,2)</f>
        <v>108.13</v>
      </c>
      <c r="H62" s="19"/>
      <c r="I62" s="18"/>
    </row>
    <row r="63" spans="1:9">
      <c r="A63" s="318" t="s">
        <v>80</v>
      </c>
      <c r="B63" s="318"/>
      <c r="C63" s="318"/>
      <c r="D63" s="318"/>
      <c r="E63" s="318"/>
      <c r="F63" s="318"/>
      <c r="G63" s="200">
        <f>SUM(G61:G62)</f>
        <v>432.51</v>
      </c>
      <c r="H63" s="19"/>
      <c r="I63" s="18"/>
    </row>
    <row r="64" spans="1:9" ht="25.5" customHeight="1">
      <c r="A64" s="124" t="s">
        <v>82</v>
      </c>
      <c r="B64" s="294" t="s">
        <v>364</v>
      </c>
      <c r="C64" s="294"/>
      <c r="D64" s="294"/>
      <c r="E64" s="294"/>
      <c r="F64" s="294"/>
      <c r="G64" s="294"/>
      <c r="H64" s="19"/>
      <c r="I64" s="18"/>
    </row>
    <row r="65" spans="1:9">
      <c r="A65" s="201"/>
      <c r="B65" s="202"/>
      <c r="C65" s="202"/>
      <c r="D65" s="202"/>
      <c r="E65" s="202"/>
      <c r="F65" s="202"/>
      <c r="G65" s="202"/>
      <c r="H65" s="19"/>
      <c r="I65" s="18"/>
    </row>
    <row r="66" spans="1:9">
      <c r="A66" s="197"/>
      <c r="B66" s="197"/>
      <c r="C66" s="197"/>
      <c r="D66" s="203"/>
      <c r="E66" s="204"/>
      <c r="F66" s="204"/>
      <c r="G66" s="204"/>
      <c r="H66" s="3"/>
      <c r="I66" s="7"/>
    </row>
    <row r="67" spans="1:9" ht="34.5" customHeight="1">
      <c r="A67" s="44" t="s">
        <v>38</v>
      </c>
      <c r="B67" s="394" t="s">
        <v>238</v>
      </c>
      <c r="C67" s="394"/>
      <c r="D67" s="394"/>
      <c r="E67" s="394"/>
      <c r="F67" s="394"/>
      <c r="G67" s="394"/>
      <c r="H67" s="3"/>
      <c r="I67" s="7"/>
    </row>
    <row r="68" spans="1:9">
      <c r="A68" s="205"/>
      <c r="B68" s="306" t="s">
        <v>84</v>
      </c>
      <c r="C68" s="306"/>
      <c r="D68" s="306"/>
      <c r="E68" s="280" t="s">
        <v>20</v>
      </c>
      <c r="F68" s="281"/>
      <c r="G68" s="206" t="s">
        <v>18</v>
      </c>
      <c r="H68" s="3"/>
      <c r="I68" s="7"/>
    </row>
    <row r="69" spans="1:9">
      <c r="A69" s="169" t="s">
        <v>8</v>
      </c>
      <c r="B69" s="282" t="s">
        <v>28</v>
      </c>
      <c r="C69" s="282"/>
      <c r="D69" s="282"/>
      <c r="E69" s="278">
        <v>0.2</v>
      </c>
      <c r="F69" s="279"/>
      <c r="G69" s="207">
        <f>ROUND((G50+G63)*E69,2)</f>
        <v>865</v>
      </c>
      <c r="H69" s="17"/>
      <c r="I69" s="16"/>
    </row>
    <row r="70" spans="1:9">
      <c r="A70" s="169" t="s">
        <v>10</v>
      </c>
      <c r="B70" s="282" t="s">
        <v>39</v>
      </c>
      <c r="C70" s="282"/>
      <c r="D70" s="282"/>
      <c r="E70" s="283">
        <v>2.5000000000000001E-2</v>
      </c>
      <c r="F70" s="284"/>
      <c r="G70" s="207">
        <f>ROUND((G50+G63)*E70,2)</f>
        <v>108.13</v>
      </c>
      <c r="H70" s="17"/>
      <c r="I70" s="16"/>
    </row>
    <row r="71" spans="1:9">
      <c r="A71" s="169" t="s">
        <v>12</v>
      </c>
      <c r="B71" s="282" t="s">
        <v>91</v>
      </c>
      <c r="C71" s="282"/>
      <c r="D71" s="282"/>
      <c r="E71" s="278">
        <f>ROUND((H72*I72),6)</f>
        <v>0.03</v>
      </c>
      <c r="F71" s="279"/>
      <c r="G71" s="207">
        <f>ROUND((G50+G63)*E71,2)</f>
        <v>129.75</v>
      </c>
      <c r="H71" s="173" t="s">
        <v>85</v>
      </c>
      <c r="I71" s="45" t="s">
        <v>86</v>
      </c>
    </row>
    <row r="72" spans="1:9">
      <c r="A72" s="169" t="s">
        <v>13</v>
      </c>
      <c r="B72" s="282" t="s">
        <v>40</v>
      </c>
      <c r="C72" s="282"/>
      <c r="D72" s="282"/>
      <c r="E72" s="283">
        <v>1.4999999999999999E-2</v>
      </c>
      <c r="F72" s="284"/>
      <c r="G72" s="207">
        <f>ROUND((G50+G63)*E72,2)</f>
        <v>64.88</v>
      </c>
      <c r="H72" s="174">
        <v>0.03</v>
      </c>
      <c r="I72" s="47">
        <v>1</v>
      </c>
    </row>
    <row r="73" spans="1:9">
      <c r="A73" s="169" t="s">
        <v>22</v>
      </c>
      <c r="B73" s="282" t="s">
        <v>41</v>
      </c>
      <c r="C73" s="282"/>
      <c r="D73" s="282"/>
      <c r="E73" s="283">
        <v>0.01</v>
      </c>
      <c r="F73" s="284"/>
      <c r="G73" s="207">
        <f>ROUND((G50+G63)*E73,2)</f>
        <v>43.25</v>
      </c>
      <c r="H73" s="17"/>
      <c r="I73" s="16"/>
    </row>
    <row r="74" spans="1:9">
      <c r="A74" s="169" t="s">
        <v>23</v>
      </c>
      <c r="B74" s="282" t="s">
        <v>29</v>
      </c>
      <c r="C74" s="282"/>
      <c r="D74" s="282"/>
      <c r="E74" s="283">
        <v>6.0000000000000001E-3</v>
      </c>
      <c r="F74" s="284"/>
      <c r="G74" s="207">
        <f>ROUND((G50+G63)*E74,2)</f>
        <v>25.95</v>
      </c>
      <c r="H74" s="17"/>
      <c r="I74" s="16"/>
    </row>
    <row r="75" spans="1:9">
      <c r="A75" s="169" t="s">
        <v>24</v>
      </c>
      <c r="B75" s="282" t="s">
        <v>42</v>
      </c>
      <c r="C75" s="282"/>
      <c r="D75" s="282"/>
      <c r="E75" s="283">
        <v>2E-3</v>
      </c>
      <c r="F75" s="284"/>
      <c r="G75" s="207">
        <f>ROUND((G50+G63)*E75,2)</f>
        <v>8.65</v>
      </c>
      <c r="H75" s="17"/>
      <c r="I75" s="16"/>
    </row>
    <row r="76" spans="1:9">
      <c r="A76" s="169" t="s">
        <v>25</v>
      </c>
      <c r="B76" s="282" t="s">
        <v>43</v>
      </c>
      <c r="C76" s="282"/>
      <c r="D76" s="282"/>
      <c r="E76" s="283">
        <v>0.08</v>
      </c>
      <c r="F76" s="284"/>
      <c r="G76" s="207">
        <f>ROUND((G50+G63)*E76,2)</f>
        <v>346</v>
      </c>
      <c r="H76" s="17"/>
      <c r="I76" s="16"/>
    </row>
    <row r="77" spans="1:9">
      <c r="A77" s="369" t="s">
        <v>87</v>
      </c>
      <c r="B77" s="318"/>
      <c r="C77" s="318"/>
      <c r="D77" s="318"/>
      <c r="E77" s="367">
        <f>SUM(E69:F76)</f>
        <v>0.36800000000000005</v>
      </c>
      <c r="F77" s="368"/>
      <c r="G77" s="208">
        <f>SUM(G69:G76)</f>
        <v>1591.6100000000004</v>
      </c>
      <c r="H77" s="15"/>
      <c r="I77" s="46"/>
    </row>
    <row r="78" spans="1:9">
      <c r="A78" s="128" t="s">
        <v>83</v>
      </c>
      <c r="B78" s="294" t="s">
        <v>89</v>
      </c>
      <c r="C78" s="294"/>
      <c r="D78" s="294"/>
      <c r="E78" s="294"/>
      <c r="F78" s="294"/>
      <c r="G78" s="294"/>
      <c r="H78" s="15"/>
      <c r="I78" s="46"/>
    </row>
    <row r="79" spans="1:9">
      <c r="A79" s="128" t="s">
        <v>88</v>
      </c>
      <c r="B79" s="294" t="s">
        <v>92</v>
      </c>
      <c r="C79" s="294"/>
      <c r="D79" s="294"/>
      <c r="E79" s="294"/>
      <c r="F79" s="294"/>
      <c r="G79" s="294"/>
      <c r="H79" s="15"/>
      <c r="I79" s="46"/>
    </row>
    <row r="80" spans="1:9">
      <c r="A80" s="209"/>
      <c r="B80" s="210"/>
      <c r="C80" s="210"/>
      <c r="D80" s="210"/>
      <c r="E80" s="210"/>
      <c r="F80" s="210"/>
      <c r="G80" s="210"/>
      <c r="H80" s="15"/>
      <c r="I80" s="46"/>
    </row>
    <row r="81" spans="1:9">
      <c r="A81" s="209"/>
      <c r="B81" s="210"/>
      <c r="C81" s="210"/>
      <c r="D81" s="210"/>
      <c r="E81" s="210"/>
      <c r="F81" s="210"/>
      <c r="G81" s="210"/>
      <c r="H81" s="15"/>
      <c r="I81" s="46"/>
    </row>
    <row r="82" spans="1:9">
      <c r="A82" s="48" t="s">
        <v>44</v>
      </c>
      <c r="B82" s="371" t="s">
        <v>94</v>
      </c>
      <c r="C82" s="371"/>
      <c r="D82" s="371"/>
      <c r="E82" s="371"/>
      <c r="F82" s="371"/>
      <c r="G82" s="371"/>
      <c r="H82" s="3"/>
      <c r="I82" s="7"/>
    </row>
    <row r="83" spans="1:9">
      <c r="A83" s="42"/>
      <c r="B83" s="393" t="s">
        <v>94</v>
      </c>
      <c r="C83" s="393"/>
      <c r="D83" s="393"/>
      <c r="E83" s="393"/>
      <c r="F83" s="393"/>
      <c r="G83" s="211" t="s">
        <v>18</v>
      </c>
      <c r="H83" s="3"/>
      <c r="I83" s="7"/>
    </row>
    <row r="84" spans="1:9" ht="43.5" customHeight="1">
      <c r="A84" s="375" t="s">
        <v>8</v>
      </c>
      <c r="B84" s="285" t="s">
        <v>95</v>
      </c>
      <c r="C84" s="273" t="s">
        <v>96</v>
      </c>
      <c r="D84" s="273"/>
      <c r="E84" s="391">
        <v>7.1</v>
      </c>
      <c r="F84" s="392"/>
      <c r="G84" s="351">
        <f>IF(ROUND((E84*E86*E85)-(G43*E87),2)&lt;0,0,ROUND((E84*E86*E85)-(G43*E87),2))</f>
        <v>278.69</v>
      </c>
      <c r="H84" s="24"/>
      <c r="I84" s="23"/>
    </row>
    <row r="85" spans="1:9" ht="33.75" customHeight="1">
      <c r="A85" s="375"/>
      <c r="B85" s="285"/>
      <c r="C85" s="273" t="s">
        <v>97</v>
      </c>
      <c r="D85" s="273"/>
      <c r="E85" s="290">
        <v>2</v>
      </c>
      <c r="F85" s="291"/>
      <c r="G85" s="351"/>
      <c r="H85" s="24"/>
      <c r="I85" s="23"/>
    </row>
    <row r="86" spans="1:9" ht="31.5" customHeight="1">
      <c r="A86" s="375"/>
      <c r="B86" s="285"/>
      <c r="C86" s="273" t="s">
        <v>98</v>
      </c>
      <c r="D86" s="273"/>
      <c r="E86" s="286">
        <v>30</v>
      </c>
      <c r="F86" s="287"/>
      <c r="G86" s="351"/>
      <c r="H86" s="25"/>
      <c r="I86" s="26"/>
    </row>
    <row r="87" spans="1:9" ht="39" customHeight="1">
      <c r="A87" s="375"/>
      <c r="B87" s="285"/>
      <c r="C87" s="273" t="s">
        <v>100</v>
      </c>
      <c r="D87" s="273"/>
      <c r="E87" s="304">
        <v>0.06</v>
      </c>
      <c r="F87" s="305"/>
      <c r="G87" s="351"/>
      <c r="H87" s="24"/>
      <c r="I87" s="26"/>
    </row>
    <row r="88" spans="1:9" ht="33.75" customHeight="1">
      <c r="A88" s="375" t="s">
        <v>10</v>
      </c>
      <c r="B88" s="285" t="s">
        <v>307</v>
      </c>
      <c r="C88" s="273" t="s">
        <v>99</v>
      </c>
      <c r="D88" s="273"/>
      <c r="E88" s="389">
        <v>20</v>
      </c>
      <c r="F88" s="390"/>
      <c r="G88" s="351">
        <f>ROUND((E88*E89)-((E88*E89)*E90),2)</f>
        <v>480</v>
      </c>
      <c r="H88" s="24"/>
      <c r="I88" s="23"/>
    </row>
    <row r="89" spans="1:9" ht="32.25" customHeight="1">
      <c r="A89" s="375"/>
      <c r="B89" s="285"/>
      <c r="C89" s="273" t="s">
        <v>101</v>
      </c>
      <c r="D89" s="273"/>
      <c r="E89" s="286">
        <v>30</v>
      </c>
      <c r="F89" s="287"/>
      <c r="G89" s="351"/>
      <c r="H89" s="24"/>
      <c r="I89" s="23"/>
    </row>
    <row r="90" spans="1:9" ht="54" customHeight="1">
      <c r="A90" s="375"/>
      <c r="B90" s="285"/>
      <c r="C90" s="273" t="s">
        <v>102</v>
      </c>
      <c r="D90" s="273"/>
      <c r="E90" s="348">
        <v>0.2</v>
      </c>
      <c r="F90" s="348"/>
      <c r="G90" s="351"/>
      <c r="H90" s="24"/>
      <c r="I90" s="23"/>
    </row>
    <row r="91" spans="1:9">
      <c r="A91" s="49" t="s">
        <v>12</v>
      </c>
      <c r="B91" s="349" t="s">
        <v>26</v>
      </c>
      <c r="C91" s="349"/>
      <c r="D91" s="349"/>
      <c r="E91" s="349"/>
      <c r="F91" s="349"/>
      <c r="G91" s="212">
        <v>0</v>
      </c>
      <c r="H91" s="24"/>
      <c r="I91" s="23"/>
    </row>
    <row r="92" spans="1:9">
      <c r="A92" s="49" t="s">
        <v>13</v>
      </c>
      <c r="B92" s="260" t="s">
        <v>103</v>
      </c>
      <c r="C92" s="260"/>
      <c r="D92" s="260"/>
      <c r="E92" s="260"/>
      <c r="F92" s="260"/>
      <c r="G92" s="212">
        <f>ROUND((G50)*26*0.00023,2)</f>
        <v>23.28</v>
      </c>
      <c r="H92" s="24"/>
      <c r="I92" s="23"/>
    </row>
    <row r="93" spans="1:9">
      <c r="A93" s="49" t="s">
        <v>22</v>
      </c>
      <c r="B93" s="260" t="s">
        <v>104</v>
      </c>
      <c r="C93" s="260"/>
      <c r="D93" s="260"/>
      <c r="E93" s="260"/>
      <c r="F93" s="260"/>
      <c r="G93" s="113">
        <f>ROUND(((($G$43))*0.0052066)/12,2)</f>
        <v>1.07</v>
      </c>
      <c r="H93" s="24"/>
      <c r="I93" s="23"/>
    </row>
    <row r="94" spans="1:9">
      <c r="A94" s="49" t="s">
        <v>23</v>
      </c>
      <c r="B94" s="260" t="s">
        <v>105</v>
      </c>
      <c r="C94" s="260"/>
      <c r="D94" s="260"/>
      <c r="E94" s="260"/>
      <c r="F94" s="260"/>
      <c r="G94" s="50">
        <v>0</v>
      </c>
      <c r="H94" s="24"/>
      <c r="I94" s="23"/>
    </row>
    <row r="95" spans="1:9">
      <c r="A95" s="346" t="s">
        <v>106</v>
      </c>
      <c r="B95" s="346"/>
      <c r="C95" s="346"/>
      <c r="D95" s="346"/>
      <c r="E95" s="346"/>
      <c r="F95" s="346"/>
      <c r="G95" s="51">
        <f>SUM(G84:G94)</f>
        <v>783.04000000000008</v>
      </c>
      <c r="H95" s="3"/>
      <c r="I95" s="7"/>
    </row>
    <row r="96" spans="1:9">
      <c r="A96" s="129" t="s">
        <v>90</v>
      </c>
      <c r="B96" s="388" t="s">
        <v>57</v>
      </c>
      <c r="C96" s="388"/>
      <c r="D96" s="388"/>
      <c r="E96" s="388"/>
      <c r="F96" s="388"/>
      <c r="G96" s="388"/>
      <c r="H96" s="28"/>
      <c r="I96" s="7"/>
    </row>
    <row r="97" spans="1:9">
      <c r="A97" s="129" t="s">
        <v>93</v>
      </c>
      <c r="B97" s="388" t="s">
        <v>109</v>
      </c>
      <c r="C97" s="388"/>
      <c r="D97" s="388"/>
      <c r="E97" s="388"/>
      <c r="F97" s="388"/>
      <c r="G97" s="388"/>
      <c r="H97" s="28"/>
      <c r="I97" s="7"/>
    </row>
    <row r="98" spans="1:9">
      <c r="A98" s="213"/>
      <c r="B98" s="214"/>
      <c r="C98" s="214"/>
      <c r="D98" s="214"/>
      <c r="E98" s="214"/>
      <c r="F98" s="214"/>
      <c r="G98" s="214"/>
      <c r="H98" s="28"/>
      <c r="I98" s="7"/>
    </row>
    <row r="99" spans="1:9">
      <c r="A99" s="215"/>
      <c r="B99" s="216"/>
      <c r="C99" s="216"/>
      <c r="D99" s="217"/>
      <c r="E99" s="171"/>
      <c r="F99" s="171"/>
      <c r="G99" s="171"/>
      <c r="H99" s="3"/>
      <c r="I99" s="7"/>
    </row>
    <row r="100" spans="1:9">
      <c r="A100" s="380" t="s">
        <v>110</v>
      </c>
      <c r="B100" s="380"/>
      <c r="C100" s="380"/>
      <c r="D100" s="380"/>
      <c r="E100" s="380"/>
      <c r="F100" s="380"/>
      <c r="G100" s="380"/>
      <c r="H100" s="3"/>
      <c r="I100" s="7"/>
    </row>
    <row r="101" spans="1:9">
      <c r="A101" s="218" t="s">
        <v>111</v>
      </c>
      <c r="B101" s="350" t="s">
        <v>294</v>
      </c>
      <c r="C101" s="350"/>
      <c r="D101" s="350"/>
      <c r="E101" s="350"/>
      <c r="F101" s="350"/>
      <c r="G101" s="102" t="s">
        <v>18</v>
      </c>
      <c r="H101" s="24"/>
      <c r="I101" s="23"/>
    </row>
    <row r="102" spans="1:9">
      <c r="A102" s="49" t="s">
        <v>37</v>
      </c>
      <c r="B102" s="381" t="s">
        <v>365</v>
      </c>
      <c r="C102" s="381"/>
      <c r="D102" s="381"/>
      <c r="E102" s="381"/>
      <c r="F102" s="381"/>
      <c r="G102" s="108">
        <f>G63</f>
        <v>432.51</v>
      </c>
      <c r="H102" s="24"/>
      <c r="I102" s="23"/>
    </row>
    <row r="103" spans="1:9" ht="29.25" customHeight="1">
      <c r="A103" s="49" t="s">
        <v>38</v>
      </c>
      <c r="B103" s="381" t="s">
        <v>112</v>
      </c>
      <c r="C103" s="381"/>
      <c r="D103" s="381"/>
      <c r="E103" s="381"/>
      <c r="F103" s="381"/>
      <c r="G103" s="108">
        <f>G77</f>
        <v>1591.6100000000004</v>
      </c>
      <c r="H103" s="24"/>
      <c r="I103" s="23"/>
    </row>
    <row r="104" spans="1:9">
      <c r="A104" s="49" t="s">
        <v>44</v>
      </c>
      <c r="B104" s="260" t="s">
        <v>113</v>
      </c>
      <c r="C104" s="260"/>
      <c r="D104" s="260"/>
      <c r="E104" s="260"/>
      <c r="F104" s="260"/>
      <c r="G104" s="91">
        <f>G95</f>
        <v>783.04000000000008</v>
      </c>
      <c r="H104" s="30"/>
      <c r="I104" s="29"/>
    </row>
    <row r="105" spans="1:9">
      <c r="A105" s="325" t="s">
        <v>115</v>
      </c>
      <c r="B105" s="325"/>
      <c r="C105" s="325"/>
      <c r="D105" s="325"/>
      <c r="E105" s="325"/>
      <c r="F105" s="325"/>
      <c r="G105" s="52">
        <f>SUM(G102:G104)</f>
        <v>2807.1600000000003</v>
      </c>
      <c r="H105" s="21"/>
      <c r="I105" s="20"/>
    </row>
    <row r="106" spans="1:9">
      <c r="A106" s="192"/>
      <c r="B106" s="192"/>
      <c r="C106" s="192"/>
      <c r="D106" s="192"/>
      <c r="E106" s="192"/>
      <c r="F106" s="192"/>
      <c r="G106" s="219"/>
      <c r="H106" s="21"/>
      <c r="I106" s="20"/>
    </row>
    <row r="107" spans="1:9">
      <c r="A107" s="220"/>
      <c r="B107" s="221"/>
      <c r="C107" s="221"/>
      <c r="D107" s="87"/>
      <c r="E107" s="87"/>
      <c r="F107" s="87"/>
      <c r="G107" s="87"/>
      <c r="H107" s="21"/>
      <c r="I107" s="20"/>
    </row>
    <row r="108" spans="1:9" ht="15.75">
      <c r="A108" s="344" t="s">
        <v>116</v>
      </c>
      <c r="B108" s="344"/>
      <c r="C108" s="344"/>
      <c r="D108" s="344"/>
      <c r="E108" s="344"/>
      <c r="F108" s="344"/>
      <c r="G108" s="344"/>
      <c r="H108" s="31"/>
      <c r="I108" s="7"/>
    </row>
    <row r="109" spans="1:9">
      <c r="A109" s="222"/>
      <c r="B109" s="345" t="s">
        <v>117</v>
      </c>
      <c r="C109" s="345"/>
      <c r="D109" s="345"/>
      <c r="E109" s="345"/>
      <c r="F109" s="345"/>
      <c r="G109" s="223" t="s">
        <v>18</v>
      </c>
      <c r="H109" s="31"/>
      <c r="I109" s="7"/>
    </row>
    <row r="110" spans="1:9" ht="30.75" customHeight="1">
      <c r="A110" s="180" t="s">
        <v>8</v>
      </c>
      <c r="B110" s="381" t="s">
        <v>317</v>
      </c>
      <c r="C110" s="385"/>
      <c r="D110" s="385"/>
      <c r="E110" s="385"/>
      <c r="F110" s="385"/>
      <c r="G110" s="224">
        <f>ROUND(((G50/12)+($G$61/12)+($G$62/12))*(33/30)*0.05,2)</f>
        <v>19.82</v>
      </c>
      <c r="H110" s="31"/>
      <c r="I110" s="7"/>
    </row>
    <row r="111" spans="1:9">
      <c r="A111" s="180" t="s">
        <v>10</v>
      </c>
      <c r="B111" s="261" t="s">
        <v>32</v>
      </c>
      <c r="C111" s="261"/>
      <c r="D111" s="261"/>
      <c r="E111" s="261"/>
      <c r="F111" s="261"/>
      <c r="G111" s="224">
        <f>ROUND($E$76*G110,2)</f>
        <v>1.59</v>
      </c>
      <c r="H111" s="31"/>
      <c r="I111" s="7"/>
    </row>
    <row r="112" spans="1:9" ht="28.5" customHeight="1">
      <c r="A112" s="180" t="s">
        <v>12</v>
      </c>
      <c r="B112" s="381" t="s">
        <v>241</v>
      </c>
      <c r="C112" s="385"/>
      <c r="D112" s="385"/>
      <c r="E112" s="385"/>
      <c r="F112" s="385"/>
      <c r="G112" s="224">
        <f>ROUND((0.08*0.4*SUM(G50+$G$61+$G$62)*0.05),2)</f>
        <v>6.92</v>
      </c>
      <c r="H112" s="32"/>
      <c r="I112" s="7"/>
    </row>
    <row r="113" spans="1:9">
      <c r="A113" s="180" t="s">
        <v>13</v>
      </c>
      <c r="B113" s="260" t="s">
        <v>318</v>
      </c>
      <c r="C113" s="261"/>
      <c r="D113" s="261"/>
      <c r="E113" s="261"/>
      <c r="F113" s="261"/>
      <c r="G113" s="225">
        <f>ROUND(((7/33)/$G$13)*G50*1,2)</f>
        <v>27.52</v>
      </c>
      <c r="H113" s="31"/>
      <c r="I113" s="7"/>
    </row>
    <row r="114" spans="1:9">
      <c r="A114" s="180" t="s">
        <v>22</v>
      </c>
      <c r="B114" s="261" t="s">
        <v>120</v>
      </c>
      <c r="C114" s="261"/>
      <c r="D114" s="261"/>
      <c r="E114" s="261"/>
      <c r="F114" s="261"/>
      <c r="G114" s="224">
        <f>ROUND($E$77*G113,2)</f>
        <v>10.130000000000001</v>
      </c>
      <c r="H114" s="31"/>
      <c r="I114" s="7"/>
    </row>
    <row r="115" spans="1:9" ht="30" customHeight="1">
      <c r="A115" s="180" t="s">
        <v>23</v>
      </c>
      <c r="B115" s="381" t="s">
        <v>242</v>
      </c>
      <c r="C115" s="385"/>
      <c r="D115" s="385"/>
      <c r="E115" s="385"/>
      <c r="F115" s="385"/>
      <c r="G115" s="226">
        <f>ROUND((0.08*0.4*SUM(G50+$G$61+$G$62)*1),2)</f>
        <v>138.4</v>
      </c>
      <c r="H115" s="21"/>
      <c r="I115" s="20"/>
    </row>
    <row r="116" spans="1:9">
      <c r="A116" s="354" t="s">
        <v>299</v>
      </c>
      <c r="B116" s="354"/>
      <c r="C116" s="354"/>
      <c r="D116" s="354"/>
      <c r="E116" s="354"/>
      <c r="F116" s="354"/>
      <c r="G116" s="53">
        <f>SUM(G110:G115)</f>
        <v>204.38</v>
      </c>
      <c r="H116" s="31"/>
      <c r="I116" s="33"/>
    </row>
    <row r="117" spans="1:9">
      <c r="A117" s="192"/>
      <c r="B117" s="192"/>
      <c r="C117" s="192"/>
      <c r="D117" s="192"/>
      <c r="E117" s="192"/>
      <c r="F117" s="192"/>
      <c r="G117" s="219"/>
      <c r="H117" s="31"/>
      <c r="I117" s="33"/>
    </row>
    <row r="118" spans="1:9">
      <c r="A118" s="227"/>
      <c r="B118" s="227"/>
      <c r="C118" s="227"/>
      <c r="D118" s="87"/>
      <c r="E118" s="87"/>
      <c r="F118" s="87"/>
      <c r="G118" s="87"/>
      <c r="H118" s="31"/>
      <c r="I118" s="33"/>
    </row>
    <row r="119" spans="1:9" ht="15.75">
      <c r="A119" s="344" t="s">
        <v>295</v>
      </c>
      <c r="B119" s="344"/>
      <c r="C119" s="344"/>
      <c r="D119" s="344"/>
      <c r="E119" s="344"/>
      <c r="F119" s="344"/>
      <c r="G119" s="344"/>
      <c r="H119" s="36"/>
      <c r="I119" s="13"/>
    </row>
    <row r="120" spans="1:9" ht="33.75" customHeight="1">
      <c r="A120" s="383" t="s">
        <v>244</v>
      </c>
      <c r="B120" s="383"/>
      <c r="C120" s="383"/>
      <c r="D120" s="383"/>
      <c r="E120" s="383"/>
      <c r="F120" s="383"/>
      <c r="G120" s="383"/>
      <c r="H120" s="36"/>
      <c r="I120" s="13"/>
    </row>
    <row r="121" spans="1:9" ht="31.5">
      <c r="A121" s="172" t="s">
        <v>245</v>
      </c>
      <c r="B121" s="54">
        <f>G50</f>
        <v>3892.5</v>
      </c>
      <c r="C121" s="172" t="s">
        <v>300</v>
      </c>
      <c r="D121" s="55">
        <f>G105-G84-G88</f>
        <v>2048.4700000000003</v>
      </c>
      <c r="E121" s="165" t="s">
        <v>122</v>
      </c>
      <c r="F121" s="55">
        <f>G116</f>
        <v>204.38</v>
      </c>
      <c r="G121" s="56">
        <f>B121+D121+F121</f>
        <v>6145.35</v>
      </c>
      <c r="H121" s="36"/>
      <c r="I121" s="13"/>
    </row>
    <row r="122" spans="1:9" ht="15.75">
      <c r="A122" s="275" t="s">
        <v>124</v>
      </c>
      <c r="B122" s="275"/>
      <c r="C122" s="275"/>
      <c r="D122" s="275"/>
      <c r="E122" s="275" t="s">
        <v>125</v>
      </c>
      <c r="F122" s="275"/>
      <c r="G122" s="57">
        <f>ROUND(G121/30,2)</f>
        <v>204.85</v>
      </c>
      <c r="H122" s="36"/>
      <c r="I122" s="13"/>
    </row>
    <row r="123" spans="1:9" ht="15.75">
      <c r="A123" s="228"/>
      <c r="B123" s="228"/>
      <c r="C123" s="228"/>
      <c r="D123" s="228"/>
      <c r="E123" s="228"/>
      <c r="F123" s="228"/>
      <c r="G123" s="228"/>
      <c r="H123" s="36"/>
      <c r="I123" s="13"/>
    </row>
    <row r="124" spans="1:9">
      <c r="A124" s="58" t="s">
        <v>27</v>
      </c>
      <c r="B124" s="274" t="s">
        <v>142</v>
      </c>
      <c r="C124" s="274"/>
      <c r="D124" s="274"/>
      <c r="E124" s="274"/>
      <c r="F124" s="274"/>
      <c r="G124" s="61" t="s">
        <v>18</v>
      </c>
      <c r="H124" s="15"/>
      <c r="I124" s="13"/>
    </row>
    <row r="125" spans="1:9">
      <c r="A125" s="180" t="s">
        <v>8</v>
      </c>
      <c r="B125" s="260" t="s">
        <v>126</v>
      </c>
      <c r="C125" s="261"/>
      <c r="D125" s="261"/>
      <c r="E125" s="261"/>
      <c r="F125" s="261"/>
      <c r="G125" s="105">
        <f>ROUND($G$121/12,2)</f>
        <v>512.11</v>
      </c>
      <c r="H125" s="15"/>
      <c r="I125" s="13"/>
    </row>
    <row r="126" spans="1:9">
      <c r="A126" s="180" t="s">
        <v>10</v>
      </c>
      <c r="B126" s="262" t="s">
        <v>305</v>
      </c>
      <c r="C126" s="263"/>
      <c r="D126" s="263"/>
      <c r="E126" s="263"/>
      <c r="F126" s="263"/>
      <c r="G126" s="105">
        <f>ROUND((2.59/30)/12*($G$121),2)</f>
        <v>44.21</v>
      </c>
      <c r="H126" s="60"/>
      <c r="I126" s="13"/>
    </row>
    <row r="127" spans="1:9">
      <c r="A127" s="180" t="s">
        <v>12</v>
      </c>
      <c r="B127" s="260" t="s">
        <v>128</v>
      </c>
      <c r="C127" s="261"/>
      <c r="D127" s="261"/>
      <c r="E127" s="261"/>
      <c r="F127" s="261"/>
      <c r="G127" s="105">
        <f>ROUND((5/30)/12*0.015*($G$121),2)</f>
        <v>1.28</v>
      </c>
      <c r="H127" s="15"/>
      <c r="I127" s="13"/>
    </row>
    <row r="128" spans="1:9">
      <c r="A128" s="180" t="s">
        <v>13</v>
      </c>
      <c r="B128" s="260" t="s">
        <v>127</v>
      </c>
      <c r="C128" s="261"/>
      <c r="D128" s="261"/>
      <c r="E128" s="261"/>
      <c r="F128" s="261"/>
      <c r="G128" s="105">
        <f>ROUND(((15/30)/12)*0.0078*($G$121),2)</f>
        <v>2</v>
      </c>
      <c r="H128" s="60"/>
      <c r="I128" s="13"/>
    </row>
    <row r="129" spans="1:9" ht="32.25" customHeight="1">
      <c r="A129" s="180" t="s">
        <v>22</v>
      </c>
      <c r="B129" s="381" t="s">
        <v>129</v>
      </c>
      <c r="C129" s="385"/>
      <c r="D129" s="385"/>
      <c r="E129" s="385"/>
      <c r="F129" s="385"/>
      <c r="G129" s="106">
        <f>ROUND((((G50+G50/3)/12+(G77+G95+G116))*4/12)*0.02,2)</f>
        <v>20.079999999999998</v>
      </c>
      <c r="H129" s="35"/>
      <c r="I129" s="34"/>
    </row>
    <row r="130" spans="1:9">
      <c r="A130" s="229" t="s">
        <v>23</v>
      </c>
      <c r="B130" s="386" t="s">
        <v>130</v>
      </c>
      <c r="C130" s="386"/>
      <c r="D130" s="386"/>
      <c r="E130" s="386"/>
      <c r="F130" s="386"/>
      <c r="G130" s="106">
        <f>ROUND(((3/30)/12)*($G$121),2)</f>
        <v>51.21</v>
      </c>
      <c r="H130" s="35"/>
      <c r="I130" s="34"/>
    </row>
    <row r="131" spans="1:9">
      <c r="A131" s="359" t="s">
        <v>131</v>
      </c>
      <c r="B131" s="359"/>
      <c r="C131" s="359"/>
      <c r="D131" s="359"/>
      <c r="E131" s="359"/>
      <c r="F131" s="359"/>
      <c r="G131" s="59">
        <f>SUM(G125:G130)</f>
        <v>630.8900000000001</v>
      </c>
      <c r="H131" s="31"/>
      <c r="I131" s="33"/>
    </row>
    <row r="132" spans="1:9">
      <c r="A132" s="197"/>
      <c r="B132" s="197"/>
      <c r="C132" s="197"/>
      <c r="D132" s="203"/>
      <c r="E132" s="204"/>
      <c r="F132" s="204"/>
      <c r="G132" s="204"/>
      <c r="H132" s="36"/>
      <c r="I132" s="33"/>
    </row>
    <row r="133" spans="1:9">
      <c r="A133" s="58" t="s">
        <v>30</v>
      </c>
      <c r="B133" s="274" t="s">
        <v>132</v>
      </c>
      <c r="C133" s="274"/>
      <c r="D133" s="274"/>
      <c r="E133" s="274"/>
      <c r="F133" s="274"/>
      <c r="G133" s="61" t="s">
        <v>18</v>
      </c>
      <c r="H133" s="3"/>
      <c r="I133" s="7"/>
    </row>
    <row r="134" spans="1:9">
      <c r="A134" s="180" t="s">
        <v>8</v>
      </c>
      <c r="B134" s="387" t="s">
        <v>246</v>
      </c>
      <c r="C134" s="385"/>
      <c r="D134" s="385"/>
      <c r="E134" s="385"/>
      <c r="F134" s="385"/>
      <c r="G134" s="230">
        <v>0</v>
      </c>
      <c r="H134" s="3"/>
      <c r="I134" s="7"/>
    </row>
    <row r="135" spans="1:9">
      <c r="A135" s="378" t="s">
        <v>139</v>
      </c>
      <c r="B135" s="378"/>
      <c r="C135" s="378"/>
      <c r="D135" s="378"/>
      <c r="E135" s="378"/>
      <c r="F135" s="378"/>
      <c r="G135" s="62">
        <f>SUM(G134:G134)</f>
        <v>0</v>
      </c>
      <c r="H135" s="3"/>
      <c r="I135" s="7"/>
    </row>
    <row r="136" spans="1:9">
      <c r="A136" s="231"/>
      <c r="B136" s="232"/>
      <c r="C136" s="233"/>
      <c r="D136" s="217"/>
      <c r="E136" s="217"/>
      <c r="F136" s="217"/>
      <c r="G136" s="217"/>
      <c r="H136" s="3"/>
      <c r="I136" s="7"/>
    </row>
    <row r="137" spans="1:9">
      <c r="A137" s="382" t="s">
        <v>140</v>
      </c>
      <c r="B137" s="382"/>
      <c r="C137" s="382"/>
      <c r="D137" s="382"/>
      <c r="E137" s="382"/>
      <c r="F137" s="382"/>
      <c r="G137" s="382"/>
      <c r="H137" s="30"/>
      <c r="I137" s="29"/>
    </row>
    <row r="138" spans="1:9">
      <c r="A138" s="43" t="s">
        <v>141</v>
      </c>
      <c r="B138" s="380" t="s">
        <v>117</v>
      </c>
      <c r="C138" s="380"/>
      <c r="D138" s="380"/>
      <c r="E138" s="380"/>
      <c r="F138" s="380"/>
      <c r="G138" s="164" t="s">
        <v>18</v>
      </c>
      <c r="H138" s="30"/>
      <c r="I138" s="29"/>
    </row>
    <row r="139" spans="1:9">
      <c r="A139" s="231" t="s">
        <v>27</v>
      </c>
      <c r="B139" s="357" t="s">
        <v>142</v>
      </c>
      <c r="C139" s="357"/>
      <c r="D139" s="357"/>
      <c r="E139" s="357"/>
      <c r="F139" s="357"/>
      <c r="G139" s="234">
        <f>G131</f>
        <v>630.8900000000001</v>
      </c>
      <c r="H139" s="3"/>
      <c r="I139" s="7"/>
    </row>
    <row r="140" spans="1:9">
      <c r="A140" s="231" t="s">
        <v>30</v>
      </c>
      <c r="B140" s="357" t="s">
        <v>132</v>
      </c>
      <c r="C140" s="357"/>
      <c r="D140" s="357"/>
      <c r="E140" s="357"/>
      <c r="F140" s="357"/>
      <c r="G140" s="91">
        <f>G135</f>
        <v>0</v>
      </c>
      <c r="H140" s="21"/>
      <c r="I140" s="20"/>
    </row>
    <row r="141" spans="1:9">
      <c r="A141" s="354" t="s">
        <v>143</v>
      </c>
      <c r="B141" s="354"/>
      <c r="C141" s="354"/>
      <c r="D141" s="354"/>
      <c r="E141" s="354"/>
      <c r="F141" s="354"/>
      <c r="G141" s="63">
        <f>SUM(G139:G140)</f>
        <v>630.8900000000001</v>
      </c>
      <c r="H141" s="3"/>
      <c r="I141" s="7"/>
    </row>
    <row r="142" spans="1:9" ht="30" customHeight="1">
      <c r="A142" s="123" t="s">
        <v>107</v>
      </c>
      <c r="B142" s="276" t="s">
        <v>325</v>
      </c>
      <c r="C142" s="276"/>
      <c r="D142" s="276"/>
      <c r="E142" s="276"/>
      <c r="F142" s="276"/>
      <c r="G142" s="276"/>
      <c r="H142" s="3"/>
      <c r="I142" s="7"/>
    </row>
    <row r="143" spans="1:9">
      <c r="A143" s="215"/>
      <c r="B143" s="215"/>
      <c r="C143" s="215"/>
      <c r="D143" s="203"/>
      <c r="E143" s="204"/>
      <c r="F143" s="204"/>
      <c r="G143" s="204"/>
      <c r="H143" s="36"/>
      <c r="I143" s="33"/>
    </row>
    <row r="144" spans="1:9" ht="15.75">
      <c r="A144" s="344" t="s">
        <v>175</v>
      </c>
      <c r="B144" s="344"/>
      <c r="C144" s="344"/>
      <c r="D144" s="344"/>
      <c r="E144" s="344"/>
      <c r="F144" s="344"/>
      <c r="G144" s="344"/>
      <c r="H144" s="3"/>
      <c r="I144" s="7"/>
    </row>
    <row r="145" spans="1:9">
      <c r="A145" s="88"/>
      <c r="B145" s="356" t="s">
        <v>117</v>
      </c>
      <c r="C145" s="356"/>
      <c r="D145" s="356"/>
      <c r="E145" s="356"/>
      <c r="F145" s="356"/>
      <c r="G145" s="62" t="s">
        <v>18</v>
      </c>
      <c r="H145" s="3"/>
      <c r="I145" s="7"/>
    </row>
    <row r="146" spans="1:9">
      <c r="A146" s="89" t="s">
        <v>8</v>
      </c>
      <c r="B146" s="357" t="s">
        <v>176</v>
      </c>
      <c r="C146" s="357"/>
      <c r="D146" s="357"/>
      <c r="E146" s="357"/>
      <c r="F146" s="357"/>
      <c r="G146" s="107">
        <f>'AL UNIFORMES E EQUIPAMENTOS'!H13</f>
        <v>126.28066666666669</v>
      </c>
      <c r="H146" s="3"/>
      <c r="I146" s="7"/>
    </row>
    <row r="147" spans="1:9">
      <c r="A147" s="89" t="s">
        <v>10</v>
      </c>
      <c r="B147" s="357" t="s">
        <v>177</v>
      </c>
      <c r="C147" s="357"/>
      <c r="D147" s="357"/>
      <c r="E147" s="357"/>
      <c r="F147" s="357"/>
      <c r="G147" s="108">
        <f>'AL UNIFORMES E EQUIPAMENTOS'!H37</f>
        <v>18.102666666666668</v>
      </c>
      <c r="H147" s="3"/>
      <c r="I147" s="7"/>
    </row>
    <row r="148" spans="1:9">
      <c r="A148" s="90" t="s">
        <v>12</v>
      </c>
      <c r="B148" s="262" t="s">
        <v>178</v>
      </c>
      <c r="C148" s="262"/>
      <c r="D148" s="262"/>
      <c r="E148" s="262"/>
      <c r="F148" s="262"/>
      <c r="G148" s="91">
        <v>0</v>
      </c>
      <c r="H148" s="3"/>
      <c r="I148" s="7"/>
    </row>
    <row r="149" spans="1:9">
      <c r="A149" s="264" t="s">
        <v>179</v>
      </c>
      <c r="B149" s="264"/>
      <c r="C149" s="264"/>
      <c r="D149" s="264"/>
      <c r="E149" s="264"/>
      <c r="F149" s="264"/>
      <c r="G149" s="53">
        <f>SUM(G146:G148)</f>
        <v>144.38333333333335</v>
      </c>
      <c r="H149" s="28"/>
      <c r="I149" s="7"/>
    </row>
    <row r="150" spans="1:9">
      <c r="A150" s="87"/>
      <c r="B150" s="168"/>
      <c r="C150" s="168"/>
      <c r="D150" s="203"/>
      <c r="E150" s="204"/>
      <c r="F150" s="204"/>
      <c r="G150" s="204"/>
      <c r="H150" s="36"/>
      <c r="I150" s="33"/>
    </row>
    <row r="151" spans="1:9" ht="15.75">
      <c r="A151" s="344" t="s">
        <v>180</v>
      </c>
      <c r="B151" s="344"/>
      <c r="C151" s="344"/>
      <c r="D151" s="344"/>
      <c r="E151" s="344"/>
      <c r="F151" s="344"/>
      <c r="G151" s="344"/>
      <c r="H151" s="36"/>
      <c r="I151" s="20"/>
    </row>
    <row r="152" spans="1:9">
      <c r="A152" s="92"/>
      <c r="B152" s="379" t="s">
        <v>45</v>
      </c>
      <c r="C152" s="379"/>
      <c r="D152" s="379"/>
      <c r="E152" s="379"/>
      <c r="F152" s="93" t="s">
        <v>20</v>
      </c>
      <c r="G152" s="93" t="s">
        <v>18</v>
      </c>
      <c r="H152" s="36"/>
      <c r="I152" s="7"/>
    </row>
    <row r="153" spans="1:9" ht="47.25" customHeight="1">
      <c r="A153" s="273" t="s">
        <v>181</v>
      </c>
      <c r="B153" s="273"/>
      <c r="C153" s="273"/>
      <c r="D153" s="273"/>
      <c r="E153" s="273"/>
      <c r="F153" s="273"/>
      <c r="G153" s="96">
        <f>SUM(G50+G105+G116+G141+G149)</f>
        <v>7679.3133333333335</v>
      </c>
      <c r="H153" s="36"/>
      <c r="I153" s="7"/>
    </row>
    <row r="154" spans="1:9">
      <c r="A154" s="94" t="s">
        <v>8</v>
      </c>
      <c r="B154" s="358" t="s">
        <v>46</v>
      </c>
      <c r="C154" s="358"/>
      <c r="D154" s="358"/>
      <c r="E154" s="358"/>
      <c r="F154" s="153">
        <v>0.1467</v>
      </c>
      <c r="G154" s="99">
        <f>ROUND(F154*G153,2)</f>
        <v>1126.56</v>
      </c>
      <c r="H154" s="36"/>
      <c r="I154" s="7"/>
    </row>
    <row r="155" spans="1:9" ht="44.25" customHeight="1">
      <c r="A155" s="273" t="s">
        <v>182</v>
      </c>
      <c r="B155" s="273"/>
      <c r="C155" s="273"/>
      <c r="D155" s="273"/>
      <c r="E155" s="273"/>
      <c r="F155" s="273"/>
      <c r="G155" s="109">
        <f>SUM(G50+G105+G116+G141+G149+G154)</f>
        <v>8805.873333333333</v>
      </c>
      <c r="H155" s="36"/>
      <c r="I155" s="20"/>
    </row>
    <row r="156" spans="1:9">
      <c r="A156" s="94" t="s">
        <v>10</v>
      </c>
      <c r="B156" s="358" t="s">
        <v>47</v>
      </c>
      <c r="C156" s="358"/>
      <c r="D156" s="358"/>
      <c r="E156" s="358"/>
      <c r="F156" s="153">
        <v>0.13400000000000001</v>
      </c>
      <c r="G156" s="97">
        <f>ROUND(F156*G155,2)</f>
        <v>1179.99</v>
      </c>
      <c r="H156" s="36"/>
      <c r="I156" s="20"/>
    </row>
    <row r="157" spans="1:9" ht="46.5" customHeight="1">
      <c r="A157" s="273" t="s">
        <v>183</v>
      </c>
      <c r="B157" s="273"/>
      <c r="C157" s="273"/>
      <c r="D157" s="273"/>
      <c r="E157" s="273"/>
      <c r="F157" s="273"/>
      <c r="G157" s="96">
        <f>SUM(G50+G105+G116+G141+G149+G154+G156)</f>
        <v>9985.8633333333328</v>
      </c>
      <c r="H157" s="36"/>
      <c r="I157" s="20"/>
    </row>
    <row r="158" spans="1:9">
      <c r="A158" s="94" t="s">
        <v>12</v>
      </c>
      <c r="B158" s="358" t="s">
        <v>48</v>
      </c>
      <c r="C158" s="358"/>
      <c r="D158" s="358"/>
      <c r="E158" s="358"/>
      <c r="F158" s="95">
        <f>SUM(F159:F162)</f>
        <v>0.1225</v>
      </c>
      <c r="G158" s="235">
        <f>SUM(G159:G162)</f>
        <v>1394.04</v>
      </c>
      <c r="H158" s="361" t="s">
        <v>248</v>
      </c>
      <c r="I158" s="362"/>
    </row>
    <row r="159" spans="1:9">
      <c r="A159" s="376" t="s">
        <v>186</v>
      </c>
      <c r="B159" s="269" t="s">
        <v>189</v>
      </c>
      <c r="C159" s="269"/>
      <c r="D159" s="270" t="s">
        <v>34</v>
      </c>
      <c r="E159" s="270"/>
      <c r="F159" s="98">
        <f>IF(E8=1,0.0165,IF(E8=2,0.0065,IF(E8=3,I161,IF(E8=4,I161,¨RT Indefinido¨))))</f>
        <v>1.6500000000000001E-2</v>
      </c>
      <c r="G159" s="96">
        <f>ROUND(($G$157/(1-$F$158))*F159,2)</f>
        <v>187.77</v>
      </c>
      <c r="H159" s="175" t="s">
        <v>249</v>
      </c>
      <c r="I159" s="114" t="s">
        <v>250</v>
      </c>
    </row>
    <row r="160" spans="1:9">
      <c r="A160" s="377"/>
      <c r="B160" s="269"/>
      <c r="C160" s="269"/>
      <c r="D160" s="271" t="s">
        <v>184</v>
      </c>
      <c r="E160" s="271"/>
      <c r="F160" s="98">
        <f>IF(E8=1,0.076,IF(E8=2,0.03,IF(E8=3,I160,IF(E8=4,I160,¨RT Indefinido¨))))</f>
        <v>7.5999999999999998E-2</v>
      </c>
      <c r="G160" s="96">
        <f>ROUND(($G$157/(1-$F$158))*F160,2)</f>
        <v>864.87</v>
      </c>
      <c r="H160" s="176" t="s">
        <v>184</v>
      </c>
      <c r="I160" s="115">
        <v>0</v>
      </c>
    </row>
    <row r="161" spans="1:9">
      <c r="A161" s="90" t="s">
        <v>187</v>
      </c>
      <c r="B161" s="269" t="s">
        <v>190</v>
      </c>
      <c r="C161" s="269"/>
      <c r="D161" s="272" t="s">
        <v>192</v>
      </c>
      <c r="E161" s="270"/>
      <c r="F161" s="98">
        <v>0</v>
      </c>
      <c r="G161" s="96">
        <v>0</v>
      </c>
      <c r="H161" s="176" t="s">
        <v>34</v>
      </c>
      <c r="I161" s="115">
        <v>0</v>
      </c>
    </row>
    <row r="162" spans="1:9">
      <c r="A162" s="90" t="s">
        <v>188</v>
      </c>
      <c r="B162" s="269" t="s">
        <v>191</v>
      </c>
      <c r="C162" s="269"/>
      <c r="D162" s="270" t="s">
        <v>185</v>
      </c>
      <c r="E162" s="270"/>
      <c r="F162" s="154">
        <v>0.03</v>
      </c>
      <c r="G162" s="91">
        <f>ROUND(($G$157/(1-$F$158))*F162,2)</f>
        <v>341.4</v>
      </c>
      <c r="H162" s="176" t="s">
        <v>251</v>
      </c>
      <c r="I162" s="115">
        <v>0</v>
      </c>
    </row>
    <row r="163" spans="1:9">
      <c r="A163" s="264" t="s">
        <v>193</v>
      </c>
      <c r="B163" s="264"/>
      <c r="C163" s="264"/>
      <c r="D163" s="264"/>
      <c r="E163" s="264"/>
      <c r="F163" s="264"/>
      <c r="G163" s="100">
        <f>SUM(G154+G156+G158)</f>
        <v>3700.59</v>
      </c>
      <c r="H163" s="21"/>
      <c r="I163" s="20"/>
    </row>
    <row r="164" spans="1:9">
      <c r="A164" s="127" t="s">
        <v>108</v>
      </c>
      <c r="B164" s="265" t="s">
        <v>195</v>
      </c>
      <c r="C164" s="265"/>
      <c r="D164" s="265"/>
      <c r="E164" s="265"/>
      <c r="F164" s="265"/>
      <c r="G164" s="265"/>
      <c r="H164" s="21"/>
      <c r="I164" s="20"/>
    </row>
    <row r="165" spans="1:9">
      <c r="A165" s="266" t="s">
        <v>194</v>
      </c>
      <c r="B165" s="267" t="s">
        <v>196</v>
      </c>
      <c r="C165" s="268" t="s">
        <v>197</v>
      </c>
      <c r="D165" s="268"/>
      <c r="E165" s="236"/>
      <c r="F165" s="237"/>
      <c r="G165" s="238"/>
      <c r="H165" s="21"/>
      <c r="I165" s="20"/>
    </row>
    <row r="166" spans="1:9">
      <c r="A166" s="266"/>
      <c r="B166" s="267"/>
      <c r="C166" s="268" t="s">
        <v>198</v>
      </c>
      <c r="D166" s="268"/>
      <c r="E166" s="239" t="s">
        <v>200</v>
      </c>
      <c r="F166" s="237"/>
      <c r="G166" s="238"/>
      <c r="H166" s="21"/>
      <c r="I166" s="20"/>
    </row>
    <row r="167" spans="1:9">
      <c r="A167" s="266"/>
      <c r="B167" s="267"/>
      <c r="C167" s="268" t="s">
        <v>199</v>
      </c>
      <c r="D167" s="268"/>
      <c r="E167" s="236"/>
      <c r="F167" s="237"/>
      <c r="G167" s="238"/>
      <c r="H167" s="21"/>
      <c r="I167" s="20"/>
    </row>
    <row r="168" spans="1:9">
      <c r="A168" s="240"/>
      <c r="B168" s="241"/>
      <c r="C168" s="242"/>
      <c r="D168" s="242"/>
      <c r="E168" s="243"/>
      <c r="F168" s="244"/>
      <c r="G168" s="245"/>
      <c r="H168" s="21"/>
      <c r="I168" s="20"/>
    </row>
    <row r="169" spans="1:9">
      <c r="A169" s="220"/>
      <c r="B169" s="246"/>
      <c r="C169" s="246"/>
      <c r="D169" s="247"/>
      <c r="E169" s="247"/>
      <c r="F169" s="247"/>
      <c r="G169" s="247"/>
      <c r="H169" s="3"/>
      <c r="I169" s="7"/>
    </row>
    <row r="170" spans="1:9">
      <c r="A170" s="360" t="s">
        <v>201</v>
      </c>
      <c r="B170" s="360"/>
      <c r="C170" s="360"/>
      <c r="D170" s="360"/>
      <c r="E170" s="360"/>
      <c r="F170" s="360"/>
      <c r="G170" s="360"/>
      <c r="H170" s="3"/>
      <c r="I170" s="7"/>
    </row>
    <row r="171" spans="1:9">
      <c r="A171" s="355" t="s">
        <v>202</v>
      </c>
      <c r="B171" s="355"/>
      <c r="C171" s="355"/>
      <c r="D171" s="355"/>
      <c r="E171" s="355"/>
      <c r="F171" s="355"/>
      <c r="G171" s="102" t="s">
        <v>114</v>
      </c>
      <c r="H171" s="3"/>
      <c r="I171" s="7"/>
    </row>
    <row r="172" spans="1:9">
      <c r="A172" s="87" t="s">
        <v>8</v>
      </c>
      <c r="B172" s="257" t="s">
        <v>55</v>
      </c>
      <c r="C172" s="257"/>
      <c r="D172" s="257"/>
      <c r="E172" s="257"/>
      <c r="F172" s="257"/>
      <c r="G172" s="108">
        <f>G50</f>
        <v>3892.5</v>
      </c>
      <c r="H172" s="3"/>
      <c r="I172" s="7"/>
    </row>
    <row r="173" spans="1:9">
      <c r="A173" s="87" t="s">
        <v>10</v>
      </c>
      <c r="B173" s="257" t="s">
        <v>203</v>
      </c>
      <c r="C173" s="257"/>
      <c r="D173" s="257"/>
      <c r="E173" s="257"/>
      <c r="F173" s="257"/>
      <c r="G173" s="108">
        <f>G105</f>
        <v>2807.1600000000003</v>
      </c>
      <c r="H173" s="3"/>
      <c r="I173" s="7"/>
    </row>
    <row r="174" spans="1:9">
      <c r="A174" s="87" t="s">
        <v>12</v>
      </c>
      <c r="B174" s="257" t="s">
        <v>50</v>
      </c>
      <c r="C174" s="257"/>
      <c r="D174" s="257"/>
      <c r="E174" s="257"/>
      <c r="F174" s="257"/>
      <c r="G174" s="108">
        <f>G116</f>
        <v>204.38</v>
      </c>
      <c r="H174" s="3"/>
      <c r="I174" s="7"/>
    </row>
    <row r="175" spans="1:9">
      <c r="A175" s="87" t="s">
        <v>13</v>
      </c>
      <c r="B175" s="257" t="s">
        <v>51</v>
      </c>
      <c r="C175" s="257"/>
      <c r="D175" s="257"/>
      <c r="E175" s="257"/>
      <c r="F175" s="257"/>
      <c r="G175" s="108">
        <f>G141</f>
        <v>630.8900000000001</v>
      </c>
      <c r="H175" s="21"/>
      <c r="I175" s="20"/>
    </row>
    <row r="176" spans="1:9">
      <c r="A176" s="90" t="s">
        <v>22</v>
      </c>
      <c r="B176" s="257" t="s">
        <v>52</v>
      </c>
      <c r="C176" s="257"/>
      <c r="D176" s="257"/>
      <c r="E176" s="257"/>
      <c r="F176" s="257"/>
      <c r="G176" s="108">
        <f>G149</f>
        <v>144.38333333333335</v>
      </c>
      <c r="H176" s="21"/>
      <c r="I176" s="20"/>
    </row>
    <row r="177" spans="1:9">
      <c r="A177" s="256" t="s">
        <v>49</v>
      </c>
      <c r="B177" s="256"/>
      <c r="C177" s="256"/>
      <c r="D177" s="256"/>
      <c r="E177" s="256"/>
      <c r="F177" s="256"/>
      <c r="G177" s="248">
        <f>SUM(G172:G176)</f>
        <v>7679.3133333333335</v>
      </c>
      <c r="H177" s="21"/>
      <c r="I177" s="20"/>
    </row>
    <row r="178" spans="1:9">
      <c r="A178" s="90" t="s">
        <v>23</v>
      </c>
      <c r="B178" s="257" t="s">
        <v>54</v>
      </c>
      <c r="C178" s="257"/>
      <c r="D178" s="257"/>
      <c r="E178" s="257"/>
      <c r="F178" s="257"/>
      <c r="G178" s="108">
        <f>G163</f>
        <v>3700.59</v>
      </c>
      <c r="H178" s="21"/>
      <c r="I178" s="20"/>
    </row>
    <row r="179" spans="1:9" ht="15.75">
      <c r="A179" s="258" t="s">
        <v>301</v>
      </c>
      <c r="B179" s="258"/>
      <c r="C179" s="258"/>
      <c r="D179" s="258"/>
      <c r="E179" s="258"/>
      <c r="F179" s="258"/>
      <c r="G179" s="103">
        <f>SUM(G177:G178)</f>
        <v>11379.903333333334</v>
      </c>
      <c r="H179" s="28"/>
      <c r="I179" s="7"/>
    </row>
  </sheetData>
  <mergeCells count="199">
    <mergeCell ref="B3:D3"/>
    <mergeCell ref="F3:G3"/>
    <mergeCell ref="B74:D74"/>
    <mergeCell ref="B75:D75"/>
    <mergeCell ref="B76:D76"/>
    <mergeCell ref="H158:I158"/>
    <mergeCell ref="A1:G1"/>
    <mergeCell ref="A2:G2"/>
    <mergeCell ref="B4:G4"/>
    <mergeCell ref="A5:G5"/>
    <mergeCell ref="A6:B6"/>
    <mergeCell ref="C6:G6"/>
    <mergeCell ref="B44:F44"/>
    <mergeCell ref="B11:D11"/>
    <mergeCell ref="E11:G11"/>
    <mergeCell ref="B12:E12"/>
    <mergeCell ref="F12:G12"/>
    <mergeCell ref="B13:F13"/>
    <mergeCell ref="A18:G18"/>
    <mergeCell ref="A7:B7"/>
    <mergeCell ref="C7:G7"/>
    <mergeCell ref="A8:C8"/>
    <mergeCell ref="A9:G9"/>
    <mergeCell ref="B10:D10"/>
    <mergeCell ref="E10:G10"/>
    <mergeCell ref="B25:F25"/>
    <mergeCell ref="B26:F26"/>
    <mergeCell ref="B27:F27"/>
    <mergeCell ref="B28:F28"/>
    <mergeCell ref="B29:F29"/>
    <mergeCell ref="B30:F30"/>
    <mergeCell ref="A19:G19"/>
    <mergeCell ref="A20:G20"/>
    <mergeCell ref="A21:G21"/>
    <mergeCell ref="B22:F22"/>
    <mergeCell ref="B23:F23"/>
    <mergeCell ref="B24:F24"/>
    <mergeCell ref="A14:G14"/>
    <mergeCell ref="A15:C15"/>
    <mergeCell ref="D15:E15"/>
    <mergeCell ref="F15:G15"/>
    <mergeCell ref="A16:C17"/>
    <mergeCell ref="D16:E17"/>
    <mergeCell ref="F16:G17"/>
    <mergeCell ref="B38:G38"/>
    <mergeCell ref="A41:G41"/>
    <mergeCell ref="B42:D42"/>
    <mergeCell ref="E42:F42"/>
    <mergeCell ref="B43:F43"/>
    <mergeCell ref="B46:F46"/>
    <mergeCell ref="B31:F31"/>
    <mergeCell ref="B32:F32"/>
    <mergeCell ref="B34:F34"/>
    <mergeCell ref="B35:F35"/>
    <mergeCell ref="B36:F36"/>
    <mergeCell ref="B37:G37"/>
    <mergeCell ref="B45:F45"/>
    <mergeCell ref="B33:F33"/>
    <mergeCell ref="A59:G59"/>
    <mergeCell ref="B60:F60"/>
    <mergeCell ref="B61:F61"/>
    <mergeCell ref="B62:F62"/>
    <mergeCell ref="A63:F63"/>
    <mergeCell ref="B64:G64"/>
    <mergeCell ref="B47:F47"/>
    <mergeCell ref="B48:D48"/>
    <mergeCell ref="E48:F48"/>
    <mergeCell ref="B49:F49"/>
    <mergeCell ref="A50:F50"/>
    <mergeCell ref="B56:G56"/>
    <mergeCell ref="B51:F51"/>
    <mergeCell ref="A52:F52"/>
    <mergeCell ref="B55:G55"/>
    <mergeCell ref="A54:F54"/>
    <mergeCell ref="B70:D70"/>
    <mergeCell ref="E70:F70"/>
    <mergeCell ref="B71:D71"/>
    <mergeCell ref="E71:F71"/>
    <mergeCell ref="B72:D72"/>
    <mergeCell ref="E72:F72"/>
    <mergeCell ref="B67:G67"/>
    <mergeCell ref="B68:D68"/>
    <mergeCell ref="E68:F68"/>
    <mergeCell ref="B69:D69"/>
    <mergeCell ref="E69:F69"/>
    <mergeCell ref="A84:A87"/>
    <mergeCell ref="B84:B87"/>
    <mergeCell ref="C84:D84"/>
    <mergeCell ref="E84:F84"/>
    <mergeCell ref="G84:G87"/>
    <mergeCell ref="B73:D73"/>
    <mergeCell ref="E73:F73"/>
    <mergeCell ref="E74:F74"/>
    <mergeCell ref="E75:F75"/>
    <mergeCell ref="E76:F76"/>
    <mergeCell ref="A77:D77"/>
    <mergeCell ref="E77:F77"/>
    <mergeCell ref="C85:D85"/>
    <mergeCell ref="E85:F85"/>
    <mergeCell ref="C86:D86"/>
    <mergeCell ref="E86:F86"/>
    <mergeCell ref="C87:D87"/>
    <mergeCell ref="E87:F87"/>
    <mergeCell ref="B78:G78"/>
    <mergeCell ref="B79:G79"/>
    <mergeCell ref="B82:G82"/>
    <mergeCell ref="B83:F83"/>
    <mergeCell ref="A88:A90"/>
    <mergeCell ref="B88:B90"/>
    <mergeCell ref="C88:D88"/>
    <mergeCell ref="E88:F88"/>
    <mergeCell ref="G88:G90"/>
    <mergeCell ref="C89:D89"/>
    <mergeCell ref="E89:F89"/>
    <mergeCell ref="C90:D90"/>
    <mergeCell ref="E90:F90"/>
    <mergeCell ref="B97:G97"/>
    <mergeCell ref="A100:G100"/>
    <mergeCell ref="B101:F101"/>
    <mergeCell ref="B102:F102"/>
    <mergeCell ref="B103:F103"/>
    <mergeCell ref="B104:F104"/>
    <mergeCell ref="B91:F91"/>
    <mergeCell ref="B92:F92"/>
    <mergeCell ref="B93:F93"/>
    <mergeCell ref="B94:F94"/>
    <mergeCell ref="A95:F95"/>
    <mergeCell ref="B96:G96"/>
    <mergeCell ref="A135:F135"/>
    <mergeCell ref="A137:G137"/>
    <mergeCell ref="B128:F128"/>
    <mergeCell ref="B129:F129"/>
    <mergeCell ref="B130:F130"/>
    <mergeCell ref="A131:F131"/>
    <mergeCell ref="B133:F133"/>
    <mergeCell ref="B134:F134"/>
    <mergeCell ref="A105:F105"/>
    <mergeCell ref="A108:G108"/>
    <mergeCell ref="B109:F109"/>
    <mergeCell ref="B110:F110"/>
    <mergeCell ref="B111:F111"/>
    <mergeCell ref="B112:F112"/>
    <mergeCell ref="A122:D122"/>
    <mergeCell ref="E122:F122"/>
    <mergeCell ref="B124:F124"/>
    <mergeCell ref="B125:F125"/>
    <mergeCell ref="B126:F126"/>
    <mergeCell ref="B127:F127"/>
    <mergeCell ref="B113:F113"/>
    <mergeCell ref="B114:F114"/>
    <mergeCell ref="B115:F115"/>
    <mergeCell ref="A116:F116"/>
    <mergeCell ref="A119:G119"/>
    <mergeCell ref="A120:G120"/>
    <mergeCell ref="A179:F179"/>
    <mergeCell ref="E8:F8"/>
    <mergeCell ref="A170:G170"/>
    <mergeCell ref="A171:F171"/>
    <mergeCell ref="B172:F172"/>
    <mergeCell ref="B173:F173"/>
    <mergeCell ref="B174:F174"/>
    <mergeCell ref="B175:F175"/>
    <mergeCell ref="B162:C162"/>
    <mergeCell ref="D162:E162"/>
    <mergeCell ref="A163:F163"/>
    <mergeCell ref="B164:G164"/>
    <mergeCell ref="A165:A167"/>
    <mergeCell ref="B165:B167"/>
    <mergeCell ref="C165:D165"/>
    <mergeCell ref="C166:D166"/>
    <mergeCell ref="C167:D167"/>
    <mergeCell ref="B158:E158"/>
    <mergeCell ref="A159:A160"/>
    <mergeCell ref="B159:C160"/>
    <mergeCell ref="D159:E159"/>
    <mergeCell ref="D160:E160"/>
    <mergeCell ref="B178:F178"/>
    <mergeCell ref="B147:F147"/>
    <mergeCell ref="B148:F148"/>
    <mergeCell ref="A149:F149"/>
    <mergeCell ref="A151:G151"/>
    <mergeCell ref="B138:F138"/>
    <mergeCell ref="B139:F139"/>
    <mergeCell ref="B140:F140"/>
    <mergeCell ref="A141:F141"/>
    <mergeCell ref="B176:F176"/>
    <mergeCell ref="A144:G144"/>
    <mergeCell ref="B145:F145"/>
    <mergeCell ref="B142:G142"/>
    <mergeCell ref="B161:C161"/>
    <mergeCell ref="B146:F146"/>
    <mergeCell ref="A177:F177"/>
    <mergeCell ref="D161:E161"/>
    <mergeCell ref="B152:E152"/>
    <mergeCell ref="A153:F153"/>
    <mergeCell ref="B154:E154"/>
    <mergeCell ref="A155:F155"/>
    <mergeCell ref="B156:E156"/>
    <mergeCell ref="A157:F157"/>
  </mergeCells>
  <pageMargins left="0.51181102362204722" right="0.51181102362204722" top="0.78740157480314965" bottom="0.78740157480314965" header="0.31496062992125984" footer="0.31496062992125984"/>
  <pageSetup paperSize="9" scale="64" orientation="portrait" horizontalDpi="300" verticalDpi="300" r:id="rId1"/>
  <headerFooter>
    <oddFooter>&amp;C&amp;A&amp;R&amp;P de &amp;N</oddFooter>
  </headerFooter>
  <rowBreaks count="1" manualBreakCount="1">
    <brk id="64" max="6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8"/>
  <sheetViews>
    <sheetView zoomScaleNormal="100" workbookViewId="0">
      <selection activeCell="J53" sqref="J53"/>
    </sheetView>
  </sheetViews>
  <sheetFormatPr defaultRowHeight="15"/>
  <cols>
    <col min="1" max="1" width="39.28515625" customWidth="1"/>
    <col min="2" max="2" width="18.28515625" customWidth="1"/>
    <col min="3" max="3" width="15.5703125" customWidth="1"/>
    <col min="4" max="4" width="17.5703125" customWidth="1"/>
    <col min="5" max="6" width="15.140625" customWidth="1"/>
    <col min="7" max="7" width="14.85546875" customWidth="1"/>
    <col min="8" max="8" width="14" customWidth="1"/>
  </cols>
  <sheetData>
    <row r="1" spans="1:8" ht="15.75">
      <c r="A1" s="402" t="s">
        <v>171</v>
      </c>
      <c r="B1" s="402"/>
      <c r="C1" s="402"/>
      <c r="D1" s="402"/>
      <c r="E1" s="402"/>
      <c r="F1" s="402"/>
      <c r="G1" s="402"/>
      <c r="H1" s="402"/>
    </row>
    <row r="2" spans="1:8" ht="16.5">
      <c r="A2" s="403" t="s">
        <v>170</v>
      </c>
      <c r="B2" s="403"/>
      <c r="C2" s="403"/>
      <c r="D2" s="403"/>
      <c r="E2" s="403"/>
      <c r="F2" s="403"/>
      <c r="G2" s="403"/>
      <c r="H2" s="403"/>
    </row>
    <row r="3" spans="1:8">
      <c r="A3" s="404" t="s">
        <v>56</v>
      </c>
      <c r="B3" s="405" t="s">
        <v>144</v>
      </c>
      <c r="C3" s="406" t="s">
        <v>145</v>
      </c>
      <c r="D3" s="406" t="s">
        <v>146</v>
      </c>
      <c r="E3" s="405" t="s">
        <v>147</v>
      </c>
      <c r="F3" s="407" t="s">
        <v>148</v>
      </c>
      <c r="G3" s="407" t="s">
        <v>149</v>
      </c>
      <c r="H3" s="407" t="s">
        <v>150</v>
      </c>
    </row>
    <row r="4" spans="1:8">
      <c r="A4" s="404"/>
      <c r="B4" s="405"/>
      <c r="C4" s="406"/>
      <c r="D4" s="406"/>
      <c r="E4" s="405"/>
      <c r="F4" s="407"/>
      <c r="G4" s="407"/>
      <c r="H4" s="407"/>
    </row>
    <row r="5" spans="1:8">
      <c r="A5" s="155" t="s">
        <v>151</v>
      </c>
      <c r="B5" s="81" t="s">
        <v>174</v>
      </c>
      <c r="C5" s="65" t="s">
        <v>35</v>
      </c>
      <c r="D5" s="66">
        <v>113.2</v>
      </c>
      <c r="E5" s="67">
        <v>30</v>
      </c>
      <c r="F5" s="68">
        <v>5</v>
      </c>
      <c r="G5" s="68">
        <f>F5*2</f>
        <v>10</v>
      </c>
      <c r="H5" s="69">
        <f>D5*G5/E5</f>
        <v>37.733333333333334</v>
      </c>
    </row>
    <row r="6" spans="1:8">
      <c r="A6" s="156" t="s">
        <v>152</v>
      </c>
      <c r="B6" s="81" t="s">
        <v>174</v>
      </c>
      <c r="C6" s="65" t="s">
        <v>153</v>
      </c>
      <c r="D6" s="66">
        <v>90.73</v>
      </c>
      <c r="E6" s="67">
        <v>30</v>
      </c>
      <c r="F6" s="68">
        <v>1</v>
      </c>
      <c r="G6" s="68">
        <f t="shared" ref="G6:G12" si="0">F6*2</f>
        <v>2</v>
      </c>
      <c r="H6" s="69">
        <f t="shared" ref="H6:H12" si="1">D6*G6/E6</f>
        <v>6.0486666666666666</v>
      </c>
    </row>
    <row r="7" spans="1:8">
      <c r="A7" s="155" t="s">
        <v>154</v>
      </c>
      <c r="B7" s="81" t="s">
        <v>174</v>
      </c>
      <c r="C7" s="65" t="s">
        <v>35</v>
      </c>
      <c r="D7" s="66">
        <v>69.930000000000007</v>
      </c>
      <c r="E7" s="67">
        <v>30</v>
      </c>
      <c r="F7" s="68">
        <v>5</v>
      </c>
      <c r="G7" s="68">
        <f t="shared" si="0"/>
        <v>10</v>
      </c>
      <c r="H7" s="69">
        <f t="shared" si="1"/>
        <v>23.310000000000002</v>
      </c>
    </row>
    <row r="8" spans="1:8">
      <c r="A8" s="155" t="s">
        <v>155</v>
      </c>
      <c r="B8" s="81" t="s">
        <v>174</v>
      </c>
      <c r="C8" s="65" t="s">
        <v>35</v>
      </c>
      <c r="D8" s="66">
        <v>89.93</v>
      </c>
      <c r="E8" s="67">
        <v>30</v>
      </c>
      <c r="F8" s="68">
        <v>5</v>
      </c>
      <c r="G8" s="68">
        <f t="shared" si="0"/>
        <v>10</v>
      </c>
      <c r="H8" s="69">
        <f t="shared" si="1"/>
        <v>29.97666666666667</v>
      </c>
    </row>
    <row r="9" spans="1:8">
      <c r="A9" s="156" t="s">
        <v>156</v>
      </c>
      <c r="B9" s="82" t="s">
        <v>174</v>
      </c>
      <c r="C9" s="70" t="s">
        <v>35</v>
      </c>
      <c r="D9" s="66">
        <v>29.97</v>
      </c>
      <c r="E9" s="67">
        <v>30</v>
      </c>
      <c r="F9" s="68">
        <v>1</v>
      </c>
      <c r="G9" s="68">
        <f t="shared" si="0"/>
        <v>2</v>
      </c>
      <c r="H9" s="69">
        <f t="shared" si="1"/>
        <v>1.998</v>
      </c>
    </row>
    <row r="10" spans="1:8">
      <c r="A10" s="155" t="s">
        <v>157</v>
      </c>
      <c r="B10" s="83" t="s">
        <v>174</v>
      </c>
      <c r="C10" s="65" t="s">
        <v>158</v>
      </c>
      <c r="D10" s="66">
        <v>138.03</v>
      </c>
      <c r="E10" s="67">
        <v>30</v>
      </c>
      <c r="F10" s="68">
        <v>2</v>
      </c>
      <c r="G10" s="68">
        <f t="shared" si="0"/>
        <v>4</v>
      </c>
      <c r="H10" s="69">
        <f t="shared" si="1"/>
        <v>18.404</v>
      </c>
    </row>
    <row r="11" spans="1:8">
      <c r="A11" s="155" t="s">
        <v>159</v>
      </c>
      <c r="B11" s="81" t="s">
        <v>174</v>
      </c>
      <c r="C11" s="65" t="s">
        <v>158</v>
      </c>
      <c r="D11" s="66">
        <v>20.2</v>
      </c>
      <c r="E11" s="67">
        <v>30</v>
      </c>
      <c r="F11" s="68">
        <v>5</v>
      </c>
      <c r="G11" s="68">
        <f t="shared" si="0"/>
        <v>10</v>
      </c>
      <c r="H11" s="69">
        <f t="shared" si="1"/>
        <v>6.7333333333333334</v>
      </c>
    </row>
    <row r="12" spans="1:8">
      <c r="A12" s="155" t="s">
        <v>160</v>
      </c>
      <c r="B12" s="84" t="s">
        <v>174</v>
      </c>
      <c r="C12" s="65" t="s">
        <v>35</v>
      </c>
      <c r="D12" s="71">
        <v>6.23</v>
      </c>
      <c r="E12" s="67">
        <v>30</v>
      </c>
      <c r="F12" s="68">
        <v>5</v>
      </c>
      <c r="G12" s="68">
        <f t="shared" si="0"/>
        <v>10</v>
      </c>
      <c r="H12" s="69">
        <f t="shared" si="1"/>
        <v>2.0766666666666667</v>
      </c>
    </row>
    <row r="13" spans="1:8">
      <c r="A13" s="408" t="s">
        <v>161</v>
      </c>
      <c r="B13" s="408"/>
      <c r="C13" s="408"/>
      <c r="D13" s="408"/>
      <c r="E13" s="408"/>
      <c r="F13" s="408"/>
      <c r="G13" s="408"/>
      <c r="H13" s="72">
        <f>SUM(H5:H12)</f>
        <v>126.28066666666669</v>
      </c>
    </row>
    <row r="14" spans="1:8">
      <c r="A14" s="409"/>
      <c r="B14" s="409"/>
      <c r="C14" s="409"/>
      <c r="D14" s="409"/>
      <c r="E14" s="409"/>
      <c r="F14" s="409"/>
      <c r="G14" s="409"/>
      <c r="H14" s="409"/>
    </row>
    <row r="15" spans="1:8" ht="15.75">
      <c r="A15" s="411" t="s">
        <v>162</v>
      </c>
      <c r="B15" s="411"/>
      <c r="C15" s="411"/>
      <c r="D15" s="411"/>
      <c r="E15" s="411"/>
      <c r="F15" s="411"/>
      <c r="G15" s="411"/>
      <c r="H15" s="411"/>
    </row>
    <row r="16" spans="1:8">
      <c r="A16" s="404" t="s">
        <v>56</v>
      </c>
      <c r="B16" s="405" t="s">
        <v>144</v>
      </c>
      <c r="C16" s="406" t="s">
        <v>145</v>
      </c>
      <c r="D16" s="406" t="s">
        <v>146</v>
      </c>
      <c r="E16" s="405" t="s">
        <v>147</v>
      </c>
      <c r="F16" s="407" t="s">
        <v>149</v>
      </c>
      <c r="G16" s="407"/>
      <c r="H16" s="407" t="s">
        <v>150</v>
      </c>
    </row>
    <row r="17" spans="1:8">
      <c r="A17" s="404"/>
      <c r="B17" s="405"/>
      <c r="C17" s="406"/>
      <c r="D17" s="406"/>
      <c r="E17" s="405"/>
      <c r="F17" s="407"/>
      <c r="G17" s="407"/>
      <c r="H17" s="407"/>
    </row>
    <row r="18" spans="1:8" ht="45">
      <c r="A18" s="157" t="s">
        <v>173</v>
      </c>
      <c r="B18" s="85" t="s">
        <v>174</v>
      </c>
      <c r="C18" s="74" t="s">
        <v>35</v>
      </c>
      <c r="D18" s="79">
        <v>18.07</v>
      </c>
      <c r="E18" s="76">
        <v>30</v>
      </c>
      <c r="F18" s="410">
        <v>1</v>
      </c>
      <c r="G18" s="410"/>
      <c r="H18" s="77">
        <f>D18*F18/E18</f>
        <v>0.60233333333333339</v>
      </c>
    </row>
    <row r="19" spans="1:8">
      <c r="A19" s="158" t="s">
        <v>163</v>
      </c>
      <c r="B19" s="82" t="s">
        <v>174</v>
      </c>
      <c r="C19" s="74" t="s">
        <v>35</v>
      </c>
      <c r="D19" s="75">
        <v>35.14</v>
      </c>
      <c r="E19" s="76">
        <v>30</v>
      </c>
      <c r="F19" s="410">
        <v>1</v>
      </c>
      <c r="G19" s="410"/>
      <c r="H19" s="77">
        <f t="shared" ref="H19:H23" si="2">D19*F19/E19</f>
        <v>1.1713333333333333</v>
      </c>
    </row>
    <row r="20" spans="1:8">
      <c r="A20" s="158" t="s">
        <v>164</v>
      </c>
      <c r="B20" s="82" t="s">
        <v>174</v>
      </c>
      <c r="C20" s="74" t="s">
        <v>35</v>
      </c>
      <c r="D20" s="75">
        <v>26.97</v>
      </c>
      <c r="E20" s="76">
        <v>30</v>
      </c>
      <c r="F20" s="410">
        <v>1</v>
      </c>
      <c r="G20" s="410"/>
      <c r="H20" s="77">
        <f t="shared" si="2"/>
        <v>0.89899999999999991</v>
      </c>
    </row>
    <row r="21" spans="1:8">
      <c r="A21" s="159" t="s">
        <v>165</v>
      </c>
      <c r="B21" s="86" t="s">
        <v>174</v>
      </c>
      <c r="C21" s="74" t="s">
        <v>35</v>
      </c>
      <c r="D21" s="75">
        <v>21.07</v>
      </c>
      <c r="E21" s="76">
        <v>30</v>
      </c>
      <c r="F21" s="410">
        <v>1</v>
      </c>
      <c r="G21" s="410"/>
      <c r="H21" s="77">
        <f t="shared" si="2"/>
        <v>0.70233333333333337</v>
      </c>
    </row>
    <row r="22" spans="1:8">
      <c r="A22" s="160" t="s">
        <v>166</v>
      </c>
      <c r="B22" s="81" t="s">
        <v>174</v>
      </c>
      <c r="C22" s="74" t="s">
        <v>35</v>
      </c>
      <c r="D22" s="75">
        <v>29.2</v>
      </c>
      <c r="E22" s="76">
        <v>30</v>
      </c>
      <c r="F22" s="410">
        <v>1</v>
      </c>
      <c r="G22" s="410"/>
      <c r="H22" s="77">
        <f t="shared" si="2"/>
        <v>0.97333333333333327</v>
      </c>
    </row>
    <row r="23" spans="1:8">
      <c r="A23" s="160" t="s">
        <v>167</v>
      </c>
      <c r="B23" s="81" t="s">
        <v>174</v>
      </c>
      <c r="C23" s="74" t="s">
        <v>158</v>
      </c>
      <c r="D23" s="75">
        <v>52.6</v>
      </c>
      <c r="E23" s="76">
        <v>30</v>
      </c>
      <c r="F23" s="410">
        <v>1</v>
      </c>
      <c r="G23" s="410"/>
      <c r="H23" s="77">
        <f t="shared" si="2"/>
        <v>1.7533333333333334</v>
      </c>
    </row>
    <row r="24" spans="1:8">
      <c r="A24" s="412" t="s">
        <v>161</v>
      </c>
      <c r="B24" s="412"/>
      <c r="C24" s="412"/>
      <c r="D24" s="412"/>
      <c r="E24" s="412"/>
      <c r="F24" s="412"/>
      <c r="G24" s="412"/>
      <c r="H24" s="73">
        <f>SUM(H18:H23)</f>
        <v>6.1016666666666666</v>
      </c>
    </row>
    <row r="25" spans="1:8">
      <c r="A25" s="413"/>
      <c r="B25" s="413"/>
      <c r="C25" s="413"/>
      <c r="D25" s="413"/>
      <c r="E25" s="413"/>
      <c r="F25" s="413"/>
      <c r="G25" s="413"/>
      <c r="H25" s="413"/>
    </row>
    <row r="26" spans="1:8" ht="15.75">
      <c r="A26" s="414" t="s">
        <v>168</v>
      </c>
      <c r="B26" s="414"/>
      <c r="C26" s="414"/>
      <c r="D26" s="414"/>
      <c r="E26" s="414"/>
      <c r="F26" s="414"/>
      <c r="G26" s="414"/>
      <c r="H26" s="414"/>
    </row>
    <row r="27" spans="1:8">
      <c r="A27" s="404" t="s">
        <v>56</v>
      </c>
      <c r="B27" s="405" t="s">
        <v>144</v>
      </c>
      <c r="C27" s="406" t="s">
        <v>145</v>
      </c>
      <c r="D27" s="406" t="s">
        <v>146</v>
      </c>
      <c r="E27" s="405" t="s">
        <v>147</v>
      </c>
      <c r="F27" s="407" t="s">
        <v>149</v>
      </c>
      <c r="G27" s="407"/>
      <c r="H27" s="407" t="s">
        <v>150</v>
      </c>
    </row>
    <row r="28" spans="1:8">
      <c r="A28" s="404"/>
      <c r="B28" s="405"/>
      <c r="C28" s="406"/>
      <c r="D28" s="406"/>
      <c r="E28" s="405"/>
      <c r="F28" s="407"/>
      <c r="G28" s="407"/>
      <c r="H28" s="407"/>
    </row>
    <row r="29" spans="1:8" ht="45">
      <c r="A29" s="157" t="s">
        <v>173</v>
      </c>
      <c r="B29" s="85" t="s">
        <v>174</v>
      </c>
      <c r="C29" s="74" t="s">
        <v>35</v>
      </c>
      <c r="D29" s="79">
        <v>18.07</v>
      </c>
      <c r="E29" s="76">
        <v>30</v>
      </c>
      <c r="F29" s="410">
        <v>1</v>
      </c>
      <c r="G29" s="410"/>
      <c r="H29" s="146">
        <f>D29*F29/E29</f>
        <v>0.60233333333333339</v>
      </c>
    </row>
    <row r="30" spans="1:8">
      <c r="A30" s="158" t="s">
        <v>163</v>
      </c>
      <c r="B30" s="82" t="s">
        <v>174</v>
      </c>
      <c r="C30" s="74" t="s">
        <v>35</v>
      </c>
      <c r="D30" s="78">
        <v>35.14</v>
      </c>
      <c r="E30" s="76">
        <v>30</v>
      </c>
      <c r="F30" s="410">
        <v>1</v>
      </c>
      <c r="G30" s="410"/>
      <c r="H30" s="80">
        <f t="shared" ref="H30:H36" si="3">D30*F30/E30</f>
        <v>1.1713333333333333</v>
      </c>
    </row>
    <row r="31" spans="1:8">
      <c r="A31" s="158" t="s">
        <v>164</v>
      </c>
      <c r="B31" s="86" t="s">
        <v>174</v>
      </c>
      <c r="C31" s="74" t="s">
        <v>35</v>
      </c>
      <c r="D31" s="78">
        <v>26.97</v>
      </c>
      <c r="E31" s="76">
        <v>30</v>
      </c>
      <c r="F31" s="410">
        <v>1</v>
      </c>
      <c r="G31" s="410"/>
      <c r="H31" s="80">
        <f t="shared" si="3"/>
        <v>0.89899999999999991</v>
      </c>
    </row>
    <row r="32" spans="1:8">
      <c r="A32" s="159" t="s">
        <v>165</v>
      </c>
      <c r="B32" s="86" t="s">
        <v>174</v>
      </c>
      <c r="C32" s="74" t="s">
        <v>35</v>
      </c>
      <c r="D32" s="78">
        <v>21.07</v>
      </c>
      <c r="E32" s="76">
        <v>30</v>
      </c>
      <c r="F32" s="410">
        <v>1</v>
      </c>
      <c r="G32" s="410"/>
      <c r="H32" s="80">
        <f t="shared" si="3"/>
        <v>0.70233333333333337</v>
      </c>
    </row>
    <row r="33" spans="1:8" ht="45">
      <c r="A33" s="157" t="s">
        <v>172</v>
      </c>
      <c r="B33" s="85" t="s">
        <v>174</v>
      </c>
      <c r="C33" s="74" t="s">
        <v>35</v>
      </c>
      <c r="D33" s="78">
        <v>120.5</v>
      </c>
      <c r="E33" s="76">
        <v>30</v>
      </c>
      <c r="F33" s="410">
        <v>1</v>
      </c>
      <c r="G33" s="410"/>
      <c r="H33" s="146">
        <f t="shared" si="3"/>
        <v>4.0166666666666666</v>
      </c>
    </row>
    <row r="34" spans="1:8" ht="30">
      <c r="A34" s="161" t="s">
        <v>333</v>
      </c>
      <c r="B34" s="149" t="s">
        <v>174</v>
      </c>
      <c r="C34" s="150" t="s">
        <v>332</v>
      </c>
      <c r="D34" s="78">
        <v>239.53</v>
      </c>
      <c r="E34" s="76">
        <v>30</v>
      </c>
      <c r="F34" s="416">
        <v>1</v>
      </c>
      <c r="G34" s="416"/>
      <c r="H34" s="146">
        <f t="shared" si="3"/>
        <v>7.9843333333333337</v>
      </c>
    </row>
    <row r="35" spans="1:8">
      <c r="A35" s="160" t="s">
        <v>166</v>
      </c>
      <c r="B35" s="81" t="s">
        <v>174</v>
      </c>
      <c r="C35" s="74" t="s">
        <v>35</v>
      </c>
      <c r="D35" s="79">
        <v>29.2</v>
      </c>
      <c r="E35" s="76">
        <v>30</v>
      </c>
      <c r="F35" s="410">
        <v>1</v>
      </c>
      <c r="G35" s="410"/>
      <c r="H35" s="80">
        <f t="shared" si="3"/>
        <v>0.97333333333333327</v>
      </c>
    </row>
    <row r="36" spans="1:8">
      <c r="A36" s="162" t="s">
        <v>167</v>
      </c>
      <c r="B36" s="81" t="s">
        <v>174</v>
      </c>
      <c r="C36" s="74" t="s">
        <v>158</v>
      </c>
      <c r="D36" s="79">
        <v>52.6</v>
      </c>
      <c r="E36" s="76">
        <v>30</v>
      </c>
      <c r="F36" s="410">
        <v>1</v>
      </c>
      <c r="G36" s="410"/>
      <c r="H36" s="80">
        <f t="shared" si="3"/>
        <v>1.7533333333333334</v>
      </c>
    </row>
    <row r="37" spans="1:8">
      <c r="A37" s="412" t="s">
        <v>161</v>
      </c>
      <c r="B37" s="412"/>
      <c r="C37" s="412"/>
      <c r="D37" s="412"/>
      <c r="E37" s="412"/>
      <c r="F37" s="412"/>
      <c r="G37" s="412"/>
      <c r="H37" s="53">
        <f>SUM(H29:H36)</f>
        <v>18.102666666666668</v>
      </c>
    </row>
    <row r="38" spans="1:8">
      <c r="A38" s="415" t="s">
        <v>169</v>
      </c>
      <c r="B38" s="415"/>
      <c r="C38" s="415"/>
      <c r="D38" s="415"/>
      <c r="E38" s="415"/>
      <c r="F38" s="415"/>
      <c r="G38" s="415"/>
      <c r="H38" s="415"/>
    </row>
  </sheetData>
  <mergeCells count="46">
    <mergeCell ref="A38:H38"/>
    <mergeCell ref="F32:G32"/>
    <mergeCell ref="F33:G33"/>
    <mergeCell ref="F35:G35"/>
    <mergeCell ref="F36:G36"/>
    <mergeCell ref="A37:G37"/>
    <mergeCell ref="F34:G34"/>
    <mergeCell ref="F27:G28"/>
    <mergeCell ref="H27:H28"/>
    <mergeCell ref="F29:G29"/>
    <mergeCell ref="F30:G30"/>
    <mergeCell ref="F31:G31"/>
    <mergeCell ref="F22:G22"/>
    <mergeCell ref="F23:G23"/>
    <mergeCell ref="A24:G24"/>
    <mergeCell ref="A25:H25"/>
    <mergeCell ref="A26:H26"/>
    <mergeCell ref="A27:A28"/>
    <mergeCell ref="B27:B28"/>
    <mergeCell ref="C27:C28"/>
    <mergeCell ref="D27:D28"/>
    <mergeCell ref="E27:E28"/>
    <mergeCell ref="A13:G13"/>
    <mergeCell ref="A14:H14"/>
    <mergeCell ref="F21:G21"/>
    <mergeCell ref="A15:H15"/>
    <mergeCell ref="A16:A17"/>
    <mergeCell ref="B16:B17"/>
    <mergeCell ref="C16:C17"/>
    <mergeCell ref="D16:D17"/>
    <mergeCell ref="E16:E17"/>
    <mergeCell ref="F16:G17"/>
    <mergeCell ref="H16:H17"/>
    <mergeCell ref="F18:G18"/>
    <mergeCell ref="F19:G19"/>
    <mergeCell ref="F20:G20"/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51181102362204722" right="0.51181102362204722" top="0.78740157480314965" bottom="0.78740157480314965" header="0.31496062992125984" footer="0.31496062992125984"/>
  <pageSetup paperSize="9" scale="61" orientation="portrait" horizontalDpi="300" verticalDpi="300" r:id="rId1"/>
  <headerFooter>
    <oddFooter>&amp;C&amp;A&amp;R&amp;P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I44"/>
  <sheetViews>
    <sheetView topLeftCell="A10" zoomScaleNormal="100" workbookViewId="0">
      <selection activeCell="I20" sqref="I20"/>
    </sheetView>
  </sheetViews>
  <sheetFormatPr defaultRowHeight="12"/>
  <cols>
    <col min="1" max="1" width="13.5703125" style="1" customWidth="1"/>
    <col min="2" max="2" width="13.85546875" style="1" customWidth="1"/>
    <col min="3" max="3" width="23" style="1" customWidth="1"/>
    <col min="4" max="4" width="9.140625" style="1"/>
    <col min="5" max="5" width="12.42578125" style="1" customWidth="1"/>
    <col min="6" max="6" width="9.140625" style="1"/>
    <col min="7" max="7" width="8.85546875" style="1" customWidth="1"/>
    <col min="8" max="8" width="9.140625" style="1"/>
    <col min="9" max="9" width="25.28515625" style="1" customWidth="1"/>
    <col min="10" max="263" width="9.140625" style="1"/>
    <col min="264" max="264" width="12" style="1" customWidth="1"/>
    <col min="265" max="519" width="9.140625" style="1"/>
    <col min="520" max="520" width="12" style="1" customWidth="1"/>
    <col min="521" max="775" width="9.140625" style="1"/>
    <col min="776" max="776" width="12" style="1" customWidth="1"/>
    <col min="777" max="1031" width="9.140625" style="1"/>
    <col min="1032" max="1032" width="12" style="1" customWidth="1"/>
    <col min="1033" max="1287" width="9.140625" style="1"/>
    <col min="1288" max="1288" width="12" style="1" customWidth="1"/>
    <col min="1289" max="1543" width="9.140625" style="1"/>
    <col min="1544" max="1544" width="12" style="1" customWidth="1"/>
    <col min="1545" max="1799" width="9.140625" style="1"/>
    <col min="1800" max="1800" width="12" style="1" customWidth="1"/>
    <col min="1801" max="2055" width="9.140625" style="1"/>
    <col min="2056" max="2056" width="12" style="1" customWidth="1"/>
    <col min="2057" max="2311" width="9.140625" style="1"/>
    <col min="2312" max="2312" width="12" style="1" customWidth="1"/>
    <col min="2313" max="2567" width="9.140625" style="1"/>
    <col min="2568" max="2568" width="12" style="1" customWidth="1"/>
    <col min="2569" max="2823" width="9.140625" style="1"/>
    <col min="2824" max="2824" width="12" style="1" customWidth="1"/>
    <col min="2825" max="3079" width="9.140625" style="1"/>
    <col min="3080" max="3080" width="12" style="1" customWidth="1"/>
    <col min="3081" max="3335" width="9.140625" style="1"/>
    <col min="3336" max="3336" width="12" style="1" customWidth="1"/>
    <col min="3337" max="3591" width="9.140625" style="1"/>
    <col min="3592" max="3592" width="12" style="1" customWidth="1"/>
    <col min="3593" max="3847" width="9.140625" style="1"/>
    <col min="3848" max="3848" width="12" style="1" customWidth="1"/>
    <col min="3849" max="4103" width="9.140625" style="1"/>
    <col min="4104" max="4104" width="12" style="1" customWidth="1"/>
    <col min="4105" max="4359" width="9.140625" style="1"/>
    <col min="4360" max="4360" width="12" style="1" customWidth="1"/>
    <col min="4361" max="4615" width="9.140625" style="1"/>
    <col min="4616" max="4616" width="12" style="1" customWidth="1"/>
    <col min="4617" max="4871" width="9.140625" style="1"/>
    <col min="4872" max="4872" width="12" style="1" customWidth="1"/>
    <col min="4873" max="5127" width="9.140625" style="1"/>
    <col min="5128" max="5128" width="12" style="1" customWidth="1"/>
    <col min="5129" max="5383" width="9.140625" style="1"/>
    <col min="5384" max="5384" width="12" style="1" customWidth="1"/>
    <col min="5385" max="5639" width="9.140625" style="1"/>
    <col min="5640" max="5640" width="12" style="1" customWidth="1"/>
    <col min="5641" max="5895" width="9.140625" style="1"/>
    <col min="5896" max="5896" width="12" style="1" customWidth="1"/>
    <col min="5897" max="6151" width="9.140625" style="1"/>
    <col min="6152" max="6152" width="12" style="1" customWidth="1"/>
    <col min="6153" max="6407" width="9.140625" style="1"/>
    <col min="6408" max="6408" width="12" style="1" customWidth="1"/>
    <col min="6409" max="6663" width="9.140625" style="1"/>
    <col min="6664" max="6664" width="12" style="1" customWidth="1"/>
    <col min="6665" max="6919" width="9.140625" style="1"/>
    <col min="6920" max="6920" width="12" style="1" customWidth="1"/>
    <col min="6921" max="7175" width="9.140625" style="1"/>
    <col min="7176" max="7176" width="12" style="1" customWidth="1"/>
    <col min="7177" max="7431" width="9.140625" style="1"/>
    <col min="7432" max="7432" width="12" style="1" customWidth="1"/>
    <col min="7433" max="7687" width="9.140625" style="1"/>
    <col min="7688" max="7688" width="12" style="1" customWidth="1"/>
    <col min="7689" max="7943" width="9.140625" style="1"/>
    <col min="7944" max="7944" width="12" style="1" customWidth="1"/>
    <col min="7945" max="8199" width="9.140625" style="1"/>
    <col min="8200" max="8200" width="12" style="1" customWidth="1"/>
    <col min="8201" max="8455" width="9.140625" style="1"/>
    <col min="8456" max="8456" width="12" style="1" customWidth="1"/>
    <col min="8457" max="8711" width="9.140625" style="1"/>
    <col min="8712" max="8712" width="12" style="1" customWidth="1"/>
    <col min="8713" max="8967" width="9.140625" style="1"/>
    <col min="8968" max="8968" width="12" style="1" customWidth="1"/>
    <col min="8969" max="9223" width="9.140625" style="1"/>
    <col min="9224" max="9224" width="12" style="1" customWidth="1"/>
    <col min="9225" max="9479" width="9.140625" style="1"/>
    <col min="9480" max="9480" width="12" style="1" customWidth="1"/>
    <col min="9481" max="9735" width="9.140625" style="1"/>
    <col min="9736" max="9736" width="12" style="1" customWidth="1"/>
    <col min="9737" max="9991" width="9.140625" style="1"/>
    <col min="9992" max="9992" width="12" style="1" customWidth="1"/>
    <col min="9993" max="10247" width="9.140625" style="1"/>
    <col min="10248" max="10248" width="12" style="1" customWidth="1"/>
    <col min="10249" max="10503" width="9.140625" style="1"/>
    <col min="10504" max="10504" width="12" style="1" customWidth="1"/>
    <col min="10505" max="10759" width="9.140625" style="1"/>
    <col min="10760" max="10760" width="12" style="1" customWidth="1"/>
    <col min="10761" max="11015" width="9.140625" style="1"/>
    <col min="11016" max="11016" width="12" style="1" customWidth="1"/>
    <col min="11017" max="11271" width="9.140625" style="1"/>
    <col min="11272" max="11272" width="12" style="1" customWidth="1"/>
    <col min="11273" max="11527" width="9.140625" style="1"/>
    <col min="11528" max="11528" width="12" style="1" customWidth="1"/>
    <col min="11529" max="11783" width="9.140625" style="1"/>
    <col min="11784" max="11784" width="12" style="1" customWidth="1"/>
    <col min="11785" max="12039" width="9.140625" style="1"/>
    <col min="12040" max="12040" width="12" style="1" customWidth="1"/>
    <col min="12041" max="12295" width="9.140625" style="1"/>
    <col min="12296" max="12296" width="12" style="1" customWidth="1"/>
    <col min="12297" max="12551" width="9.140625" style="1"/>
    <col min="12552" max="12552" width="12" style="1" customWidth="1"/>
    <col min="12553" max="12807" width="9.140625" style="1"/>
    <col min="12808" max="12808" width="12" style="1" customWidth="1"/>
    <col min="12809" max="13063" width="9.140625" style="1"/>
    <col min="13064" max="13064" width="12" style="1" customWidth="1"/>
    <col min="13065" max="13319" width="9.140625" style="1"/>
    <col min="13320" max="13320" width="12" style="1" customWidth="1"/>
    <col min="13321" max="13575" width="9.140625" style="1"/>
    <col min="13576" max="13576" width="12" style="1" customWidth="1"/>
    <col min="13577" max="13831" width="9.140625" style="1"/>
    <col min="13832" max="13832" width="12" style="1" customWidth="1"/>
    <col min="13833" max="14087" width="9.140625" style="1"/>
    <col min="14088" max="14088" width="12" style="1" customWidth="1"/>
    <col min="14089" max="14343" width="9.140625" style="1"/>
    <col min="14344" max="14344" width="12" style="1" customWidth="1"/>
    <col min="14345" max="14599" width="9.140625" style="1"/>
    <col min="14600" max="14600" width="12" style="1" customWidth="1"/>
    <col min="14601" max="14855" width="9.140625" style="1"/>
    <col min="14856" max="14856" width="12" style="1" customWidth="1"/>
    <col min="14857" max="15111" width="9.140625" style="1"/>
    <col min="15112" max="15112" width="12" style="1" customWidth="1"/>
    <col min="15113" max="15367" width="9.140625" style="1"/>
    <col min="15368" max="15368" width="12" style="1" customWidth="1"/>
    <col min="15369" max="15623" width="9.140625" style="1"/>
    <col min="15624" max="15624" width="12" style="1" customWidth="1"/>
    <col min="15625" max="15879" width="9.140625" style="1"/>
    <col min="15880" max="15880" width="12" style="1" customWidth="1"/>
    <col min="15881" max="16135" width="9.140625" style="1"/>
    <col min="16136" max="16136" width="12" style="1" customWidth="1"/>
    <col min="16137" max="16384" width="9.140625" style="1"/>
  </cols>
  <sheetData>
    <row r="1" spans="1:9" ht="12.75">
      <c r="A1" s="431" t="s">
        <v>354</v>
      </c>
      <c r="B1" s="431"/>
      <c r="C1" s="431"/>
      <c r="D1" s="431"/>
      <c r="E1" s="431"/>
      <c r="F1" s="431"/>
      <c r="G1" s="431"/>
      <c r="H1" s="431"/>
      <c r="I1" s="431"/>
    </row>
    <row r="2" spans="1:9" ht="12.75">
      <c r="A2" s="432"/>
      <c r="B2" s="432"/>
      <c r="C2" s="432"/>
      <c r="D2" s="432"/>
      <c r="E2" s="432"/>
      <c r="F2" s="432"/>
      <c r="G2" s="432"/>
      <c r="H2" s="432"/>
      <c r="I2" s="432"/>
    </row>
    <row r="3" spans="1:9" ht="12.75">
      <c r="A3" s="440" t="s">
        <v>355</v>
      </c>
      <c r="B3" s="440"/>
      <c r="C3" s="440"/>
      <c r="D3" s="440"/>
      <c r="E3" s="440"/>
      <c r="F3" s="440"/>
      <c r="G3" s="440"/>
      <c r="H3" s="440"/>
      <c r="I3" s="440"/>
    </row>
    <row r="4" spans="1:9" ht="12.75">
      <c r="A4" s="432"/>
      <c r="B4" s="432"/>
      <c r="C4" s="432"/>
      <c r="D4" s="432"/>
      <c r="E4" s="432"/>
      <c r="F4" s="432"/>
      <c r="G4" s="432"/>
      <c r="H4" s="432"/>
      <c r="I4" s="432"/>
    </row>
    <row r="5" spans="1:9" ht="44.25" customHeight="1">
      <c r="A5" s="433" t="s">
        <v>269</v>
      </c>
      <c r="B5" s="433"/>
      <c r="C5" s="433"/>
      <c r="D5" s="433" t="s">
        <v>302</v>
      </c>
      <c r="E5" s="433"/>
      <c r="F5" s="433" t="s">
        <v>270</v>
      </c>
      <c r="G5" s="433"/>
      <c r="H5" s="433" t="s">
        <v>303</v>
      </c>
      <c r="I5" s="433"/>
    </row>
    <row r="6" spans="1:9" ht="34.5" customHeight="1">
      <c r="A6" s="134" t="s">
        <v>271</v>
      </c>
      <c r="B6" s="446" t="s">
        <v>273</v>
      </c>
      <c r="C6" s="447"/>
      <c r="D6" s="426">
        <f>'AL - DIURNO DESARMADO 12x36'!G177</f>
        <v>9693.5623333333315</v>
      </c>
      <c r="E6" s="427"/>
      <c r="F6" s="417">
        <f>'AL - DIURNO DESARMADO 12x36'!F16</f>
        <v>2</v>
      </c>
      <c r="G6" s="418"/>
      <c r="H6" s="426">
        <f>D6*F6</f>
        <v>19387.124666666663</v>
      </c>
      <c r="I6" s="427"/>
    </row>
    <row r="7" spans="1:9" ht="36" customHeight="1">
      <c r="A7" s="134" t="s">
        <v>272</v>
      </c>
      <c r="B7" s="446" t="s">
        <v>321</v>
      </c>
      <c r="C7" s="447"/>
      <c r="D7" s="426">
        <f>'AL - NOTURNO DESARMADO 12x36'!G179</f>
        <v>11379.903333333334</v>
      </c>
      <c r="E7" s="427"/>
      <c r="F7" s="417">
        <f>'AL - NOTURNO DESARMADO 12x36'!F16</f>
        <v>5</v>
      </c>
      <c r="G7" s="418"/>
      <c r="H7" s="426">
        <f>D7*F7</f>
        <v>56899.51666666667</v>
      </c>
      <c r="I7" s="427"/>
    </row>
    <row r="8" spans="1:9" ht="12.75">
      <c r="A8" s="430" t="s">
        <v>359</v>
      </c>
      <c r="B8" s="430"/>
      <c r="C8" s="430"/>
      <c r="D8" s="430"/>
      <c r="E8" s="430"/>
      <c r="F8" s="430"/>
      <c r="G8" s="430"/>
      <c r="H8" s="434">
        <f>SUM(H6:H7)</f>
        <v>76286.641333333333</v>
      </c>
      <c r="I8" s="434"/>
    </row>
    <row r="9" spans="1:9" ht="15" customHeight="1">
      <c r="A9" s="441"/>
      <c r="B9" s="441"/>
      <c r="C9" s="441"/>
      <c r="D9" s="441"/>
      <c r="E9" s="441"/>
      <c r="F9" s="441"/>
      <c r="G9" s="441"/>
      <c r="H9" s="441"/>
      <c r="I9" s="442"/>
    </row>
    <row r="10" spans="1:9" ht="19.5" customHeight="1">
      <c r="A10" s="435" t="s">
        <v>356</v>
      </c>
      <c r="B10" s="435"/>
      <c r="C10" s="435"/>
      <c r="D10" s="435"/>
      <c r="E10" s="435"/>
      <c r="F10" s="435"/>
      <c r="G10" s="435"/>
      <c r="H10" s="435"/>
      <c r="I10" s="435"/>
    </row>
    <row r="11" spans="1:9" ht="19.5" customHeight="1">
      <c r="A11" s="430" t="s">
        <v>117</v>
      </c>
      <c r="B11" s="430"/>
      <c r="C11" s="430"/>
      <c r="D11" s="430"/>
      <c r="E11" s="430"/>
      <c r="F11" s="430"/>
      <c r="G11" s="430"/>
      <c r="H11" s="430"/>
      <c r="I11" s="135" t="s">
        <v>18</v>
      </c>
    </row>
    <row r="12" spans="1:9" ht="19.5" customHeight="1">
      <c r="A12" s="428" t="s">
        <v>8</v>
      </c>
      <c r="B12" s="428" t="s">
        <v>279</v>
      </c>
      <c r="C12" s="428"/>
      <c r="D12" s="428"/>
      <c r="E12" s="448" t="s">
        <v>280</v>
      </c>
      <c r="F12" s="448"/>
      <c r="G12" s="448"/>
      <c r="H12" s="448"/>
      <c r="I12" s="136">
        <f>H6</f>
        <v>19387.124666666663</v>
      </c>
    </row>
    <row r="13" spans="1:9" ht="19.5" customHeight="1">
      <c r="A13" s="428"/>
      <c r="B13" s="428"/>
      <c r="C13" s="428"/>
      <c r="D13" s="428"/>
      <c r="E13" s="448" t="s">
        <v>334</v>
      </c>
      <c r="F13" s="448"/>
      <c r="G13" s="448"/>
      <c r="H13" s="448"/>
      <c r="I13" s="136">
        <f>H7</f>
        <v>56899.51666666667</v>
      </c>
    </row>
    <row r="14" spans="1:9" ht="20.25" customHeight="1">
      <c r="A14" s="254" t="s">
        <v>10</v>
      </c>
      <c r="B14" s="429" t="s">
        <v>281</v>
      </c>
      <c r="C14" s="429"/>
      <c r="D14" s="429"/>
      <c r="E14" s="429"/>
      <c r="F14" s="429"/>
      <c r="G14" s="429"/>
      <c r="H14" s="429"/>
      <c r="I14" s="137">
        <f>SUM(I12:I13)</f>
        <v>76286.641333333333</v>
      </c>
    </row>
    <row r="15" spans="1:9" ht="20.25" customHeight="1">
      <c r="A15" s="254" t="s">
        <v>12</v>
      </c>
      <c r="B15" s="445" t="s">
        <v>282</v>
      </c>
      <c r="C15" s="445"/>
      <c r="D15" s="445"/>
      <c r="E15" s="445"/>
      <c r="F15" s="445"/>
      <c r="G15" s="445"/>
      <c r="H15" s="445"/>
      <c r="I15" s="138">
        <f>'AL - DIURNO DESARMADO 12x36'!G13</f>
        <v>30</v>
      </c>
    </row>
    <row r="16" spans="1:9" ht="30" customHeight="1">
      <c r="A16" s="428" t="s">
        <v>13</v>
      </c>
      <c r="B16" s="443" t="s">
        <v>353</v>
      </c>
      <c r="C16" s="430"/>
      <c r="D16" s="430"/>
      <c r="E16" s="444" t="str">
        <f>'AL - DIURNO DESARMADO 12x36'!A16</f>
        <v>Vigilância Desarmada Diurna - Jornada 12 x 36 de segunda-feira a domingo</v>
      </c>
      <c r="F16" s="444"/>
      <c r="G16" s="444"/>
      <c r="H16" s="444"/>
      <c r="I16" s="255">
        <f>D6*I15</f>
        <v>290806.86999999994</v>
      </c>
    </row>
    <row r="17" spans="1:9" ht="31.5" customHeight="1">
      <c r="A17" s="428"/>
      <c r="B17" s="430"/>
      <c r="C17" s="430"/>
      <c r="D17" s="430"/>
      <c r="E17" s="444" t="str">
        <f>'AL - NOTURNO DESARMADO 12x36'!A16</f>
        <v>Vigilância Desarmada Noturna - Jornada 12 x 36 de segunda-feira a domingo</v>
      </c>
      <c r="F17" s="444"/>
      <c r="G17" s="444"/>
      <c r="H17" s="444"/>
      <c r="I17" s="255">
        <f>D7*I15</f>
        <v>341397.10000000003</v>
      </c>
    </row>
    <row r="18" spans="1:9" ht="31.5" customHeight="1">
      <c r="A18" s="428" t="s">
        <v>22</v>
      </c>
      <c r="B18" s="436" t="s">
        <v>357</v>
      </c>
      <c r="C18" s="437"/>
      <c r="D18" s="437"/>
      <c r="E18" s="438" t="str">
        <f>'AL - DIURNO DESARMADO 12x36'!A16</f>
        <v>Vigilância Desarmada Diurna - Jornada 12 x 36 de segunda-feira a domingo</v>
      </c>
      <c r="F18" s="438"/>
      <c r="G18" s="438"/>
      <c r="H18" s="438"/>
      <c r="I18" s="136">
        <f>I16*F6</f>
        <v>581613.73999999987</v>
      </c>
    </row>
    <row r="19" spans="1:9" ht="31.5" customHeight="1">
      <c r="A19" s="428"/>
      <c r="B19" s="437"/>
      <c r="C19" s="437"/>
      <c r="D19" s="437"/>
      <c r="E19" s="438" t="str">
        <f>'AL - NOTURNO DESARMADO 12x36'!A16</f>
        <v>Vigilância Desarmada Noturna - Jornada 12 x 36 de segunda-feira a domingo</v>
      </c>
      <c r="F19" s="438"/>
      <c r="G19" s="438"/>
      <c r="H19" s="438"/>
      <c r="I19" s="136">
        <f>I17*F7</f>
        <v>1706985.5000000002</v>
      </c>
    </row>
    <row r="20" spans="1:9" ht="39" customHeight="1">
      <c r="A20" s="254" t="s">
        <v>23</v>
      </c>
      <c r="B20" s="439" t="s">
        <v>358</v>
      </c>
      <c r="C20" s="439"/>
      <c r="D20" s="439"/>
      <c r="E20" s="439"/>
      <c r="F20" s="439"/>
      <c r="G20" s="439"/>
      <c r="H20" s="439"/>
      <c r="I20" s="139">
        <f>SUM(I18:I19)</f>
        <v>2288599.2400000002</v>
      </c>
    </row>
    <row r="21" spans="1:9" ht="30" customHeight="1">
      <c r="A21" s="140"/>
      <c r="B21" s="140"/>
      <c r="C21" s="140"/>
      <c r="D21" s="141"/>
      <c r="E21" s="141"/>
      <c r="F21" s="142"/>
      <c r="G21" s="142"/>
      <c r="H21" s="141"/>
      <c r="I21" s="141"/>
    </row>
    <row r="22" spans="1:9" ht="12.75">
      <c r="A22" s="425" t="s">
        <v>59</v>
      </c>
      <c r="B22" s="425"/>
      <c r="C22" s="425"/>
      <c r="D22" s="425"/>
      <c r="E22" s="425"/>
      <c r="F22" s="425"/>
      <c r="G22" s="425"/>
      <c r="H22" s="425"/>
      <c r="I22" s="425"/>
    </row>
    <row r="23" spans="1:9" ht="12.75">
      <c r="A23" s="143"/>
      <c r="B23" s="143"/>
      <c r="C23" s="143"/>
      <c r="D23" s="143"/>
      <c r="E23" s="143"/>
      <c r="F23" s="143"/>
      <c r="G23" s="143"/>
      <c r="H23" s="143"/>
      <c r="I23" s="143"/>
    </row>
    <row r="24" spans="1:9" ht="12.75">
      <c r="A24" s="422" t="s">
        <v>283</v>
      </c>
      <c r="B24" s="422"/>
      <c r="C24" s="422"/>
      <c r="D24" s="422"/>
      <c r="E24" s="422"/>
      <c r="F24" s="422"/>
      <c r="G24" s="422"/>
      <c r="H24" s="422"/>
      <c r="I24" s="422"/>
    </row>
    <row r="25" spans="1:9" ht="12.75">
      <c r="A25" s="143"/>
      <c r="B25" s="143"/>
      <c r="C25" s="143"/>
      <c r="D25" s="143"/>
      <c r="E25" s="143"/>
      <c r="F25" s="143"/>
      <c r="G25" s="143"/>
      <c r="H25" s="143"/>
      <c r="I25" s="143"/>
    </row>
    <row r="26" spans="1:9" ht="32.25" customHeight="1">
      <c r="A26" s="420" t="s">
        <v>60</v>
      </c>
      <c r="B26" s="420"/>
      <c r="C26" s="420"/>
      <c r="D26" s="420"/>
      <c r="E26" s="420"/>
      <c r="F26" s="420"/>
      <c r="G26" s="420"/>
      <c r="H26" s="420"/>
      <c r="I26" s="420"/>
    </row>
    <row r="27" spans="1:9" ht="12.75">
      <c r="A27" s="143"/>
      <c r="B27" s="143"/>
      <c r="C27" s="143"/>
      <c r="D27" s="143"/>
      <c r="E27" s="143"/>
      <c r="F27" s="143"/>
      <c r="G27" s="143"/>
      <c r="H27" s="143"/>
      <c r="I27" s="143"/>
    </row>
    <row r="28" spans="1:9" ht="17.25" customHeight="1">
      <c r="A28" s="421" t="s">
        <v>61</v>
      </c>
      <c r="B28" s="421"/>
      <c r="C28" s="421"/>
      <c r="D28" s="421"/>
      <c r="E28" s="421"/>
      <c r="F28" s="421"/>
      <c r="G28" s="421"/>
      <c r="H28" s="421"/>
      <c r="I28" s="421"/>
    </row>
    <row r="29" spans="1:9" ht="12.75">
      <c r="A29" s="143"/>
      <c r="B29" s="143"/>
      <c r="C29" s="143"/>
      <c r="D29" s="143"/>
      <c r="E29" s="143"/>
      <c r="F29" s="143"/>
      <c r="G29" s="143"/>
      <c r="H29" s="143"/>
      <c r="I29" s="143"/>
    </row>
    <row r="30" spans="1:9" ht="27.75" customHeight="1">
      <c r="A30" s="421" t="s">
        <v>62</v>
      </c>
      <c r="B30" s="421"/>
      <c r="C30" s="421"/>
      <c r="D30" s="421"/>
      <c r="E30" s="421"/>
      <c r="F30" s="421"/>
      <c r="G30" s="421"/>
      <c r="H30" s="421"/>
      <c r="I30" s="421"/>
    </row>
    <row r="31" spans="1:9" ht="12.75">
      <c r="A31" s="143"/>
      <c r="B31" s="143"/>
      <c r="C31" s="143"/>
      <c r="D31" s="143"/>
      <c r="E31" s="143"/>
      <c r="F31" s="143"/>
      <c r="G31" s="143"/>
      <c r="H31" s="143"/>
      <c r="I31" s="143"/>
    </row>
    <row r="32" spans="1:9" ht="16.5" customHeight="1">
      <c r="A32" s="422" t="s">
        <v>63</v>
      </c>
      <c r="B32" s="422"/>
      <c r="C32" s="422"/>
      <c r="D32" s="422"/>
      <c r="E32" s="422"/>
      <c r="F32" s="422"/>
      <c r="G32" s="422"/>
      <c r="H32" s="422"/>
      <c r="I32" s="422"/>
    </row>
    <row r="33" spans="1:9" ht="12.75">
      <c r="A33" s="143"/>
      <c r="B33" s="143"/>
      <c r="C33" s="143"/>
      <c r="D33" s="143"/>
      <c r="E33" s="143"/>
      <c r="F33" s="143"/>
      <c r="G33" s="143"/>
      <c r="H33" s="143"/>
      <c r="I33" s="143"/>
    </row>
    <row r="34" spans="1:9" ht="12.75">
      <c r="A34" s="143" t="s">
        <v>64</v>
      </c>
      <c r="B34" s="143"/>
      <c r="C34" s="143"/>
      <c r="D34" s="143"/>
      <c r="E34" s="143"/>
      <c r="F34" s="143"/>
      <c r="G34" s="143"/>
      <c r="H34" s="143"/>
      <c r="I34" s="143"/>
    </row>
    <row r="35" spans="1:9" ht="12.75">
      <c r="A35" s="143"/>
      <c r="B35" s="143"/>
      <c r="C35" s="143"/>
      <c r="D35" s="143"/>
      <c r="E35" s="143"/>
      <c r="F35" s="143"/>
      <c r="G35" s="143"/>
      <c r="H35" s="143"/>
      <c r="I35" s="143"/>
    </row>
    <row r="36" spans="1:9" ht="12.75">
      <c r="A36" s="423" t="s">
        <v>284</v>
      </c>
      <c r="B36" s="423"/>
      <c r="C36" s="424"/>
      <c r="D36" s="424"/>
      <c r="E36" s="424"/>
      <c r="F36" s="424"/>
      <c r="G36" s="424"/>
      <c r="H36" s="424"/>
      <c r="I36" s="424"/>
    </row>
    <row r="37" spans="1:9">
      <c r="A37" s="2"/>
      <c r="B37" s="2"/>
      <c r="C37" s="2"/>
      <c r="D37" s="2"/>
      <c r="E37" s="2"/>
      <c r="F37" s="2"/>
    </row>
    <row r="39" spans="1:9">
      <c r="A39" s="419" t="s">
        <v>65</v>
      </c>
      <c r="B39" s="419"/>
      <c r="C39" s="419"/>
      <c r="D39" s="419"/>
      <c r="E39" s="419"/>
      <c r="F39" s="419"/>
    </row>
    <row r="40" spans="1:9">
      <c r="A40" s="419"/>
      <c r="B40" s="419"/>
      <c r="C40" s="419"/>
      <c r="D40" s="419"/>
      <c r="E40" s="419"/>
      <c r="F40" s="419"/>
    </row>
    <row r="41" spans="1:9">
      <c r="A41" s="419"/>
      <c r="B41" s="419"/>
      <c r="C41" s="419"/>
      <c r="D41" s="419"/>
      <c r="E41" s="419"/>
      <c r="F41" s="419"/>
    </row>
    <row r="42" spans="1:9">
      <c r="A42" s="419"/>
      <c r="B42" s="419"/>
      <c r="C42" s="419"/>
      <c r="D42" s="419"/>
      <c r="E42" s="419"/>
      <c r="F42" s="419"/>
    </row>
    <row r="43" spans="1:9">
      <c r="A43" s="419"/>
      <c r="B43" s="419"/>
      <c r="C43" s="419"/>
      <c r="D43" s="419"/>
      <c r="E43" s="419"/>
      <c r="F43" s="419"/>
    </row>
    <row r="44" spans="1:9">
      <c r="A44" s="419"/>
      <c r="B44" s="419"/>
      <c r="C44" s="419"/>
      <c r="D44" s="419"/>
      <c r="E44" s="419"/>
      <c r="F44" s="419"/>
    </row>
  </sheetData>
  <mergeCells count="46">
    <mergeCell ref="D6:E6"/>
    <mergeCell ref="B20:H20"/>
    <mergeCell ref="A3:I3"/>
    <mergeCell ref="A4:I4"/>
    <mergeCell ref="A9:I9"/>
    <mergeCell ref="A16:A17"/>
    <mergeCell ref="B16:D17"/>
    <mergeCell ref="E16:H16"/>
    <mergeCell ref="E17:H17"/>
    <mergeCell ref="D7:E7"/>
    <mergeCell ref="F7:G7"/>
    <mergeCell ref="B15:H15"/>
    <mergeCell ref="B6:C6"/>
    <mergeCell ref="B7:C7"/>
    <mergeCell ref="E12:H12"/>
    <mergeCell ref="E13:H13"/>
    <mergeCell ref="B12:D13"/>
    <mergeCell ref="H8:I8"/>
    <mergeCell ref="A10:I10"/>
    <mergeCell ref="A11:H11"/>
    <mergeCell ref="A18:A19"/>
    <mergeCell ref="B18:D19"/>
    <mergeCell ref="E18:H18"/>
    <mergeCell ref="E19:H19"/>
    <mergeCell ref="A1:I1"/>
    <mergeCell ref="A2:I2"/>
    <mergeCell ref="A5:C5"/>
    <mergeCell ref="D5:E5"/>
    <mergeCell ref="F5:G5"/>
    <mergeCell ref="H5:I5"/>
    <mergeCell ref="F6:G6"/>
    <mergeCell ref="A39:F44"/>
    <mergeCell ref="A26:I26"/>
    <mergeCell ref="A28:I28"/>
    <mergeCell ref="A30:I30"/>
    <mergeCell ref="A32:I32"/>
    <mergeCell ref="A36:B36"/>
    <mergeCell ref="C36:G36"/>
    <mergeCell ref="H36:I36"/>
    <mergeCell ref="A22:I22"/>
    <mergeCell ref="A24:I24"/>
    <mergeCell ref="H6:I6"/>
    <mergeCell ref="A12:A13"/>
    <mergeCell ref="B14:H14"/>
    <mergeCell ref="H7:I7"/>
    <mergeCell ref="A8:G8"/>
  </mergeCells>
  <pageMargins left="0.51181102362204722" right="0.51181102362204722" top="0.78740157480314965" bottom="0.78740157480314965" header="0.31496062992125984" footer="0.31496062992125984"/>
  <pageSetup paperSize="9" scale="74" orientation="portrait" r:id="rId1"/>
  <headerFooter>
    <oddFooter>&amp;C&amp;A&amp;R&amp;N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1"/>
  <sheetViews>
    <sheetView tabSelected="1" topLeftCell="A56" zoomScaleNormal="100" workbookViewId="0">
      <selection activeCell="O83" sqref="O83"/>
    </sheetView>
  </sheetViews>
  <sheetFormatPr defaultRowHeight="15"/>
  <cols>
    <col min="2" max="2" width="44.5703125" customWidth="1"/>
    <col min="10" max="10" width="18.5703125" customWidth="1"/>
  </cols>
  <sheetData>
    <row r="1" spans="1:10" ht="15.75">
      <c r="A1" s="464" t="s">
        <v>205</v>
      </c>
      <c r="B1" s="464"/>
      <c r="C1" s="464"/>
      <c r="D1" s="464"/>
      <c r="E1" s="464"/>
      <c r="F1" s="464"/>
      <c r="G1" s="464"/>
      <c r="H1" s="464"/>
      <c r="I1" s="464"/>
      <c r="J1" s="464"/>
    </row>
    <row r="2" spans="1:10">
      <c r="A2" s="465" t="s">
        <v>338</v>
      </c>
      <c r="B2" s="465"/>
      <c r="C2" s="465"/>
      <c r="D2" s="465"/>
      <c r="E2" s="465"/>
      <c r="F2" s="465"/>
      <c r="G2" s="465"/>
      <c r="H2" s="465"/>
      <c r="I2" s="465"/>
      <c r="J2" s="465"/>
    </row>
    <row r="3" spans="1:10">
      <c r="A3" s="465" t="s">
        <v>339</v>
      </c>
      <c r="B3" s="465"/>
      <c r="C3" s="465"/>
      <c r="D3" s="465"/>
      <c r="E3" s="465"/>
      <c r="F3" s="465"/>
      <c r="G3" s="465"/>
      <c r="H3" s="465"/>
      <c r="I3" s="465"/>
      <c r="J3" s="465"/>
    </row>
    <row r="4" spans="1:10">
      <c r="A4" s="465" t="s">
        <v>340</v>
      </c>
      <c r="B4" s="465"/>
      <c r="C4" s="465"/>
      <c r="D4" s="465"/>
      <c r="E4" s="465"/>
      <c r="F4" s="465"/>
      <c r="G4" s="465"/>
      <c r="H4" s="465"/>
      <c r="I4" s="465"/>
      <c r="J4" s="465"/>
    </row>
    <row r="5" spans="1:10">
      <c r="A5" s="465" t="s">
        <v>341</v>
      </c>
      <c r="B5" s="465"/>
      <c r="C5" s="465"/>
      <c r="D5" s="465"/>
      <c r="E5" s="465"/>
      <c r="F5" s="465"/>
      <c r="G5" s="465"/>
      <c r="H5" s="465"/>
      <c r="I5" s="465"/>
      <c r="J5" s="465"/>
    </row>
    <row r="6" spans="1:10">
      <c r="A6" s="465" t="s">
        <v>206</v>
      </c>
      <c r="B6" s="465"/>
      <c r="C6" s="465"/>
      <c r="D6" s="465"/>
      <c r="E6" s="465"/>
      <c r="F6" s="465"/>
      <c r="G6" s="465"/>
      <c r="H6" s="465"/>
      <c r="I6" s="465"/>
      <c r="J6" s="465"/>
    </row>
    <row r="7" spans="1:10">
      <c r="A7" s="466" t="s">
        <v>347</v>
      </c>
      <c r="B7" s="467"/>
      <c r="C7" s="467"/>
      <c r="D7" s="467"/>
      <c r="E7" s="467"/>
      <c r="F7" s="467"/>
      <c r="G7" s="467"/>
      <c r="H7" s="467"/>
      <c r="I7" s="467"/>
      <c r="J7" s="468"/>
    </row>
    <row r="8" spans="1:10">
      <c r="A8" s="465" t="s">
        <v>342</v>
      </c>
      <c r="B8" s="465"/>
      <c r="C8" s="465"/>
      <c r="D8" s="465"/>
      <c r="E8" s="465"/>
      <c r="F8" s="465"/>
      <c r="G8" s="465"/>
      <c r="H8" s="465"/>
      <c r="I8" s="465"/>
      <c r="J8" s="465"/>
    </row>
    <row r="9" spans="1:10">
      <c r="A9" s="465" t="s">
        <v>344</v>
      </c>
      <c r="B9" s="465"/>
      <c r="C9" s="465"/>
      <c r="D9" s="465"/>
      <c r="E9" s="465"/>
      <c r="F9" s="465"/>
      <c r="G9" s="465"/>
      <c r="H9" s="465"/>
      <c r="I9" s="465"/>
      <c r="J9" s="465"/>
    </row>
    <row r="10" spans="1:10">
      <c r="A10" s="466" t="s">
        <v>343</v>
      </c>
      <c r="B10" s="467"/>
      <c r="C10" s="467"/>
      <c r="D10" s="467"/>
      <c r="E10" s="467"/>
      <c r="F10" s="467"/>
      <c r="G10" s="467"/>
      <c r="H10" s="467"/>
      <c r="I10" s="467"/>
      <c r="J10" s="468"/>
    </row>
    <row r="11" spans="1:10">
      <c r="A11" s="465" t="s">
        <v>345</v>
      </c>
      <c r="B11" s="465"/>
      <c r="C11" s="465"/>
      <c r="D11" s="465"/>
      <c r="E11" s="465"/>
      <c r="F11" s="465"/>
      <c r="G11" s="465"/>
      <c r="H11" s="465"/>
      <c r="I11" s="465"/>
      <c r="J11" s="465"/>
    </row>
    <row r="12" spans="1:10">
      <c r="A12" s="163"/>
      <c r="B12" s="163"/>
      <c r="C12" s="163"/>
      <c r="D12" s="163"/>
      <c r="E12" s="163"/>
      <c r="F12" s="163"/>
      <c r="G12" s="163"/>
      <c r="H12" s="163"/>
      <c r="I12" s="163"/>
      <c r="J12" s="163"/>
    </row>
    <row r="13" spans="1:10">
      <c r="A13" s="469" t="s">
        <v>256</v>
      </c>
      <c r="B13" s="469"/>
      <c r="C13" s="469"/>
      <c r="D13" s="469"/>
      <c r="E13" s="469"/>
      <c r="F13" s="469"/>
      <c r="G13" s="469"/>
      <c r="H13" s="469"/>
      <c r="I13" s="469"/>
      <c r="J13" s="469"/>
    </row>
    <row r="14" spans="1:10">
      <c r="A14" s="450">
        <v>1</v>
      </c>
      <c r="B14" s="470" t="s">
        <v>326</v>
      </c>
      <c r="C14" s="451" t="s">
        <v>327</v>
      </c>
      <c r="D14" s="451"/>
      <c r="E14" s="451"/>
      <c r="F14" s="451"/>
      <c r="G14" s="451"/>
      <c r="H14" s="451"/>
      <c r="I14" s="451"/>
      <c r="J14" s="451"/>
    </row>
    <row r="15" spans="1:10">
      <c r="A15" s="450"/>
      <c r="B15" s="470"/>
      <c r="C15" s="451"/>
      <c r="D15" s="451"/>
      <c r="E15" s="451"/>
      <c r="F15" s="451"/>
      <c r="G15" s="451"/>
      <c r="H15" s="451"/>
      <c r="I15" s="451"/>
      <c r="J15" s="451"/>
    </row>
    <row r="16" spans="1:10">
      <c r="A16" s="471"/>
      <c r="B16" s="471"/>
      <c r="C16" s="471"/>
      <c r="D16" s="471"/>
      <c r="E16" s="471"/>
      <c r="F16" s="471"/>
      <c r="G16" s="471"/>
      <c r="H16" s="471"/>
      <c r="I16" s="471"/>
      <c r="J16" s="471"/>
    </row>
    <row r="17" spans="1:10">
      <c r="A17" s="453" t="s">
        <v>266</v>
      </c>
      <c r="B17" s="453"/>
      <c r="C17" s="453"/>
      <c r="D17" s="453"/>
      <c r="E17" s="453"/>
      <c r="F17" s="453"/>
      <c r="G17" s="453"/>
      <c r="H17" s="453"/>
      <c r="I17" s="453"/>
      <c r="J17" s="453"/>
    </row>
    <row r="18" spans="1:10" ht="93" customHeight="1">
      <c r="A18" s="145">
        <v>1</v>
      </c>
      <c r="B18" s="145" t="s">
        <v>19</v>
      </c>
      <c r="C18" s="458" t="s">
        <v>263</v>
      </c>
      <c r="D18" s="458"/>
      <c r="E18" s="458"/>
      <c r="F18" s="458"/>
      <c r="G18" s="458"/>
      <c r="H18" s="458"/>
      <c r="I18" s="458"/>
      <c r="J18" s="458"/>
    </row>
    <row r="19" spans="1:10">
      <c r="A19" s="450">
        <v>2</v>
      </c>
      <c r="B19" s="462" t="s">
        <v>207</v>
      </c>
      <c r="C19" s="458" t="s">
        <v>259</v>
      </c>
      <c r="D19" s="458"/>
      <c r="E19" s="458"/>
      <c r="F19" s="458"/>
      <c r="G19" s="458"/>
      <c r="H19" s="458"/>
      <c r="I19" s="458"/>
      <c r="J19" s="458"/>
    </row>
    <row r="20" spans="1:10">
      <c r="A20" s="450"/>
      <c r="B20" s="462"/>
      <c r="C20" s="458"/>
      <c r="D20" s="458"/>
      <c r="E20" s="458"/>
      <c r="F20" s="458"/>
      <c r="G20" s="458"/>
      <c r="H20" s="458"/>
      <c r="I20" s="458"/>
      <c r="J20" s="458"/>
    </row>
    <row r="21" spans="1:10">
      <c r="A21" s="450"/>
      <c r="B21" s="462"/>
      <c r="C21" s="458"/>
      <c r="D21" s="458"/>
      <c r="E21" s="458"/>
      <c r="F21" s="458"/>
      <c r="G21" s="458"/>
      <c r="H21" s="458"/>
      <c r="I21" s="458"/>
      <c r="J21" s="458"/>
    </row>
    <row r="22" spans="1:10">
      <c r="A22" s="450"/>
      <c r="B22" s="462"/>
      <c r="C22" s="458"/>
      <c r="D22" s="458"/>
      <c r="E22" s="458"/>
      <c r="F22" s="458"/>
      <c r="G22" s="458"/>
      <c r="H22" s="458"/>
      <c r="I22" s="458"/>
      <c r="J22" s="458"/>
    </row>
    <row r="23" spans="1:10">
      <c r="A23" s="462">
        <v>3</v>
      </c>
      <c r="B23" s="450" t="s">
        <v>208</v>
      </c>
      <c r="C23" s="463" t="s">
        <v>261</v>
      </c>
      <c r="D23" s="463"/>
      <c r="E23" s="463"/>
      <c r="F23" s="463"/>
      <c r="G23" s="463"/>
      <c r="H23" s="463"/>
      <c r="I23" s="463"/>
      <c r="J23" s="463"/>
    </row>
    <row r="24" spans="1:10">
      <c r="A24" s="462"/>
      <c r="B24" s="450"/>
      <c r="C24" s="463"/>
      <c r="D24" s="463"/>
      <c r="E24" s="463"/>
      <c r="F24" s="463"/>
      <c r="G24" s="463"/>
      <c r="H24" s="463"/>
      <c r="I24" s="463"/>
      <c r="J24" s="463"/>
    </row>
    <row r="25" spans="1:10" ht="3" customHeight="1">
      <c r="A25" s="462"/>
      <c r="B25" s="450"/>
      <c r="C25" s="463"/>
      <c r="D25" s="463"/>
      <c r="E25" s="463"/>
      <c r="F25" s="463"/>
      <c r="G25" s="463"/>
      <c r="H25" s="463"/>
      <c r="I25" s="463"/>
      <c r="J25" s="463"/>
    </row>
    <row r="26" spans="1:10" hidden="1">
      <c r="A26" s="462"/>
      <c r="B26" s="450"/>
      <c r="C26" s="463"/>
      <c r="D26" s="463"/>
      <c r="E26" s="463"/>
      <c r="F26" s="463"/>
      <c r="G26" s="463"/>
      <c r="H26" s="463"/>
      <c r="I26" s="463"/>
      <c r="J26" s="463"/>
    </row>
    <row r="27" spans="1:10">
      <c r="A27" s="461">
        <v>4</v>
      </c>
      <c r="B27" s="455" t="s">
        <v>209</v>
      </c>
      <c r="C27" s="463" t="s">
        <v>264</v>
      </c>
      <c r="D27" s="463"/>
      <c r="E27" s="463"/>
      <c r="F27" s="463"/>
      <c r="G27" s="463"/>
      <c r="H27" s="463"/>
      <c r="I27" s="463"/>
      <c r="J27" s="463"/>
    </row>
    <row r="28" spans="1:10">
      <c r="A28" s="461"/>
      <c r="B28" s="455"/>
      <c r="C28" s="463"/>
      <c r="D28" s="463"/>
      <c r="E28" s="463"/>
      <c r="F28" s="463"/>
      <c r="G28" s="463"/>
      <c r="H28" s="463"/>
      <c r="I28" s="463"/>
      <c r="J28" s="463"/>
    </row>
    <row r="29" spans="1:10">
      <c r="A29" s="461"/>
      <c r="B29" s="455"/>
      <c r="C29" s="463"/>
      <c r="D29" s="463"/>
      <c r="E29" s="463"/>
      <c r="F29" s="463"/>
      <c r="G29" s="463"/>
      <c r="H29" s="463"/>
      <c r="I29" s="463"/>
      <c r="J29" s="463"/>
    </row>
    <row r="30" spans="1:10" ht="12.75" customHeight="1">
      <c r="A30" s="461"/>
      <c r="B30" s="455"/>
      <c r="C30" s="463"/>
      <c r="D30" s="463"/>
      <c r="E30" s="463"/>
      <c r="F30" s="463"/>
      <c r="G30" s="463"/>
      <c r="H30" s="463"/>
      <c r="I30" s="463"/>
      <c r="J30" s="463"/>
    </row>
    <row r="31" spans="1:10" hidden="1">
      <c r="A31" s="461"/>
      <c r="B31" s="455"/>
      <c r="C31" s="463"/>
      <c r="D31" s="463"/>
      <c r="E31" s="463"/>
      <c r="F31" s="463"/>
      <c r="G31" s="463"/>
      <c r="H31" s="463"/>
      <c r="I31" s="463"/>
      <c r="J31" s="463"/>
    </row>
    <row r="32" spans="1:10">
      <c r="A32" s="461">
        <v>5</v>
      </c>
      <c r="B32" s="455" t="s">
        <v>210</v>
      </c>
      <c r="C32" s="451" t="s">
        <v>328</v>
      </c>
      <c r="D32" s="451"/>
      <c r="E32" s="451"/>
      <c r="F32" s="451"/>
      <c r="G32" s="451"/>
      <c r="H32" s="451"/>
      <c r="I32" s="451"/>
      <c r="J32" s="451"/>
    </row>
    <row r="33" spans="1:10">
      <c r="A33" s="461"/>
      <c r="B33" s="455"/>
      <c r="C33" s="451"/>
      <c r="D33" s="451"/>
      <c r="E33" s="451"/>
      <c r="F33" s="451"/>
      <c r="G33" s="451"/>
      <c r="H33" s="451"/>
      <c r="I33" s="451"/>
      <c r="J33" s="451"/>
    </row>
    <row r="34" spans="1:10" ht="39.75" customHeight="1">
      <c r="A34" s="461"/>
      <c r="B34" s="455"/>
      <c r="C34" s="451"/>
      <c r="D34" s="451"/>
      <c r="E34" s="451"/>
      <c r="F34" s="451"/>
      <c r="G34" s="451"/>
      <c r="H34" s="451"/>
      <c r="I34" s="451"/>
      <c r="J34" s="451"/>
    </row>
    <row r="35" spans="1:10">
      <c r="A35" s="462">
        <v>6</v>
      </c>
      <c r="B35" s="450" t="s">
        <v>211</v>
      </c>
      <c r="C35" s="458" t="s">
        <v>329</v>
      </c>
      <c r="D35" s="458"/>
      <c r="E35" s="458"/>
      <c r="F35" s="458"/>
      <c r="G35" s="458"/>
      <c r="H35" s="458"/>
      <c r="I35" s="458"/>
      <c r="J35" s="458"/>
    </row>
    <row r="36" spans="1:10">
      <c r="A36" s="462"/>
      <c r="B36" s="450"/>
      <c r="C36" s="458"/>
      <c r="D36" s="458"/>
      <c r="E36" s="458"/>
      <c r="F36" s="458"/>
      <c r="G36" s="458"/>
      <c r="H36" s="458"/>
      <c r="I36" s="458"/>
      <c r="J36" s="458"/>
    </row>
    <row r="37" spans="1:10">
      <c r="A37" s="462"/>
      <c r="B37" s="450"/>
      <c r="C37" s="458"/>
      <c r="D37" s="458"/>
      <c r="E37" s="458"/>
      <c r="F37" s="458"/>
      <c r="G37" s="458"/>
      <c r="H37" s="458"/>
      <c r="I37" s="458"/>
      <c r="J37" s="458"/>
    </row>
    <row r="38" spans="1:10" ht="45" customHeight="1">
      <c r="A38" s="462"/>
      <c r="B38" s="450"/>
      <c r="C38" s="458"/>
      <c r="D38" s="458"/>
      <c r="E38" s="458"/>
      <c r="F38" s="458"/>
      <c r="G38" s="458"/>
      <c r="H38" s="458"/>
      <c r="I38" s="458"/>
      <c r="J38" s="458"/>
    </row>
    <row r="39" spans="1:10">
      <c r="A39" s="461">
        <v>7</v>
      </c>
      <c r="B39" s="455" t="s">
        <v>21</v>
      </c>
      <c r="C39" s="451" t="s">
        <v>257</v>
      </c>
      <c r="D39" s="451"/>
      <c r="E39" s="451"/>
      <c r="F39" s="451"/>
      <c r="G39" s="451"/>
      <c r="H39" s="451"/>
      <c r="I39" s="451"/>
      <c r="J39" s="451"/>
    </row>
    <row r="40" spans="1:10">
      <c r="A40" s="461"/>
      <c r="B40" s="455"/>
      <c r="C40" s="451"/>
      <c r="D40" s="451"/>
      <c r="E40" s="451"/>
      <c r="F40" s="451"/>
      <c r="G40" s="451"/>
      <c r="H40" s="451"/>
      <c r="I40" s="451"/>
      <c r="J40" s="451"/>
    </row>
    <row r="41" spans="1:10">
      <c r="A41" s="461"/>
      <c r="B41" s="455"/>
      <c r="C41" s="451"/>
      <c r="D41" s="451"/>
      <c r="E41" s="451"/>
      <c r="F41" s="451"/>
      <c r="G41" s="451"/>
      <c r="H41" s="451"/>
      <c r="I41" s="451"/>
      <c r="J41" s="451"/>
    </row>
    <row r="42" spans="1:10">
      <c r="A42" s="461"/>
      <c r="B42" s="455"/>
      <c r="C42" s="451"/>
      <c r="D42" s="451"/>
      <c r="E42" s="451"/>
      <c r="F42" s="451"/>
      <c r="G42" s="451"/>
      <c r="H42" s="451"/>
      <c r="I42" s="451"/>
      <c r="J42" s="451"/>
    </row>
    <row r="43" spans="1:10">
      <c r="A43" s="461"/>
      <c r="B43" s="455"/>
      <c r="C43" s="451"/>
      <c r="D43" s="451"/>
      <c r="E43" s="451"/>
      <c r="F43" s="451"/>
      <c r="G43" s="451"/>
      <c r="H43" s="451"/>
      <c r="I43" s="451"/>
      <c r="J43" s="451"/>
    </row>
    <row r="44" spans="1:10" ht="25.5" customHeight="1">
      <c r="A44" s="461"/>
      <c r="B44" s="455"/>
      <c r="C44" s="451"/>
      <c r="D44" s="451"/>
      <c r="E44" s="451"/>
      <c r="F44" s="451"/>
      <c r="G44" s="451"/>
      <c r="H44" s="451"/>
      <c r="I44" s="451"/>
      <c r="J44" s="451"/>
    </row>
    <row r="45" spans="1:10">
      <c r="A45" s="450">
        <v>8</v>
      </c>
      <c r="B45" s="450" t="s">
        <v>233</v>
      </c>
      <c r="C45" s="458" t="s">
        <v>258</v>
      </c>
      <c r="D45" s="458"/>
      <c r="E45" s="458"/>
      <c r="F45" s="458"/>
      <c r="G45" s="458"/>
      <c r="H45" s="458"/>
      <c r="I45" s="458"/>
      <c r="J45" s="458"/>
    </row>
    <row r="46" spans="1:10">
      <c r="A46" s="450"/>
      <c r="B46" s="450"/>
      <c r="C46" s="458"/>
      <c r="D46" s="458"/>
      <c r="E46" s="458"/>
      <c r="F46" s="458"/>
      <c r="G46" s="458"/>
      <c r="H46" s="458"/>
      <c r="I46" s="458"/>
      <c r="J46" s="458"/>
    </row>
    <row r="47" spans="1:10">
      <c r="A47" s="450"/>
      <c r="B47" s="450"/>
      <c r="C47" s="458"/>
      <c r="D47" s="458"/>
      <c r="E47" s="458"/>
      <c r="F47" s="458"/>
      <c r="G47" s="458"/>
      <c r="H47" s="458"/>
      <c r="I47" s="458"/>
      <c r="J47" s="458"/>
    </row>
    <row r="48" spans="1:10">
      <c r="A48" s="450"/>
      <c r="B48" s="450"/>
      <c r="C48" s="458"/>
      <c r="D48" s="458"/>
      <c r="E48" s="458"/>
      <c r="F48" s="458"/>
      <c r="G48" s="458"/>
      <c r="H48" s="458"/>
      <c r="I48" s="458"/>
      <c r="J48" s="458"/>
    </row>
    <row r="49" spans="1:10" ht="14.25" customHeight="1">
      <c r="A49" s="450"/>
      <c r="B49" s="450"/>
      <c r="C49" s="458"/>
      <c r="D49" s="458"/>
      <c r="E49" s="458"/>
      <c r="F49" s="458"/>
      <c r="G49" s="458"/>
      <c r="H49" s="458"/>
      <c r="I49" s="458"/>
      <c r="J49" s="458"/>
    </row>
    <row r="50" spans="1:10" ht="3.75" customHeight="1">
      <c r="A50" s="450"/>
      <c r="B50" s="450"/>
      <c r="C50" s="458"/>
      <c r="D50" s="458"/>
      <c r="E50" s="458"/>
      <c r="F50" s="458"/>
      <c r="G50" s="458"/>
      <c r="H50" s="458"/>
      <c r="I50" s="458"/>
      <c r="J50" s="458"/>
    </row>
    <row r="51" spans="1:10" ht="7.5" hidden="1" customHeight="1">
      <c r="A51" s="450"/>
      <c r="B51" s="450"/>
      <c r="C51" s="458"/>
      <c r="D51" s="458"/>
      <c r="E51" s="458"/>
      <c r="F51" s="458"/>
      <c r="G51" s="458"/>
      <c r="H51" s="458"/>
      <c r="I51" s="458"/>
      <c r="J51" s="458"/>
    </row>
    <row r="52" spans="1:10">
      <c r="A52" s="122"/>
      <c r="B52" s="122"/>
      <c r="C52" s="122"/>
      <c r="D52" s="122"/>
      <c r="E52" s="122"/>
      <c r="F52" s="122"/>
      <c r="G52" s="122"/>
      <c r="H52" s="122"/>
      <c r="I52" s="122"/>
      <c r="J52" s="122"/>
    </row>
    <row r="53" spans="1:10">
      <c r="A53" s="453" t="s">
        <v>265</v>
      </c>
      <c r="B53" s="453"/>
      <c r="C53" s="453"/>
      <c r="D53" s="453"/>
      <c r="E53" s="453"/>
      <c r="F53" s="453"/>
      <c r="G53" s="453"/>
      <c r="H53" s="453"/>
      <c r="I53" s="453"/>
      <c r="J53" s="453"/>
    </row>
    <row r="54" spans="1:10">
      <c r="A54" s="461">
        <v>1</v>
      </c>
      <c r="B54" s="455" t="s">
        <v>330</v>
      </c>
      <c r="C54" s="451" t="s">
        <v>268</v>
      </c>
      <c r="D54" s="451"/>
      <c r="E54" s="451"/>
      <c r="F54" s="451"/>
      <c r="G54" s="451"/>
      <c r="H54" s="451"/>
      <c r="I54" s="451"/>
      <c r="J54" s="451"/>
    </row>
    <row r="55" spans="1:10">
      <c r="A55" s="461"/>
      <c r="B55" s="455"/>
      <c r="C55" s="451"/>
      <c r="D55" s="451"/>
      <c r="E55" s="451"/>
      <c r="F55" s="451"/>
      <c r="G55" s="451"/>
      <c r="H55" s="451"/>
      <c r="I55" s="451"/>
      <c r="J55" s="451"/>
    </row>
    <row r="56" spans="1:10">
      <c r="A56" s="461"/>
      <c r="B56" s="455"/>
      <c r="C56" s="451"/>
      <c r="D56" s="451"/>
      <c r="E56" s="451"/>
      <c r="F56" s="451"/>
      <c r="G56" s="451"/>
      <c r="H56" s="451"/>
      <c r="I56" s="451"/>
      <c r="J56" s="451"/>
    </row>
    <row r="57" spans="1:10">
      <c r="A57" s="455">
        <v>3</v>
      </c>
      <c r="B57" s="455" t="s">
        <v>212</v>
      </c>
      <c r="C57" s="451" t="s">
        <v>267</v>
      </c>
      <c r="D57" s="451"/>
      <c r="E57" s="451"/>
      <c r="F57" s="451"/>
      <c r="G57" s="451"/>
      <c r="H57" s="451"/>
      <c r="I57" s="451"/>
      <c r="J57" s="451"/>
    </row>
    <row r="58" spans="1:10">
      <c r="A58" s="455"/>
      <c r="B58" s="455"/>
      <c r="C58" s="451"/>
      <c r="D58" s="451"/>
      <c r="E58" s="451"/>
      <c r="F58" s="451"/>
      <c r="G58" s="451"/>
      <c r="H58" s="451"/>
      <c r="I58" s="451"/>
      <c r="J58" s="451"/>
    </row>
    <row r="59" spans="1:10">
      <c r="A59" s="455"/>
      <c r="B59" s="455"/>
      <c r="C59" s="451"/>
      <c r="D59" s="451"/>
      <c r="E59" s="451"/>
      <c r="F59" s="451"/>
      <c r="G59" s="451"/>
      <c r="H59" s="451"/>
      <c r="I59" s="451"/>
      <c r="J59" s="451"/>
    </row>
    <row r="60" spans="1:10">
      <c r="A60" s="455">
        <v>4</v>
      </c>
      <c r="B60" s="455" t="s">
        <v>213</v>
      </c>
      <c r="C60" s="458" t="s">
        <v>308</v>
      </c>
      <c r="D60" s="458"/>
      <c r="E60" s="458"/>
      <c r="F60" s="458"/>
      <c r="G60" s="458"/>
      <c r="H60" s="458"/>
      <c r="I60" s="458"/>
      <c r="J60" s="458"/>
    </row>
    <row r="61" spans="1:10">
      <c r="A61" s="455"/>
      <c r="B61" s="455"/>
      <c r="C61" s="458"/>
      <c r="D61" s="458"/>
      <c r="E61" s="458"/>
      <c r="F61" s="458"/>
      <c r="G61" s="458"/>
      <c r="H61" s="458"/>
      <c r="I61" s="458"/>
      <c r="J61" s="458"/>
    </row>
    <row r="62" spans="1:10">
      <c r="A62" s="455"/>
      <c r="B62" s="455"/>
      <c r="C62" s="458"/>
      <c r="D62" s="458"/>
      <c r="E62" s="458"/>
      <c r="F62" s="458"/>
      <c r="G62" s="458"/>
      <c r="H62" s="458"/>
      <c r="I62" s="458"/>
      <c r="J62" s="458"/>
    </row>
    <row r="63" spans="1:10" ht="3.75" customHeight="1">
      <c r="A63" s="455"/>
      <c r="B63" s="455"/>
      <c r="C63" s="458"/>
      <c r="D63" s="458"/>
      <c r="E63" s="458"/>
      <c r="F63" s="458"/>
      <c r="G63" s="458"/>
      <c r="H63" s="458"/>
      <c r="I63" s="458"/>
      <c r="J63" s="458"/>
    </row>
    <row r="64" spans="1:10" ht="3" customHeight="1">
      <c r="A64" s="455"/>
      <c r="B64" s="455"/>
      <c r="C64" s="458"/>
      <c r="D64" s="458"/>
      <c r="E64" s="458"/>
      <c r="F64" s="458"/>
      <c r="G64" s="458"/>
      <c r="H64" s="458"/>
      <c r="I64" s="458"/>
      <c r="J64" s="458"/>
    </row>
    <row r="65" spans="1:10">
      <c r="A65" s="455">
        <v>5</v>
      </c>
      <c r="B65" s="455" t="s">
        <v>214</v>
      </c>
      <c r="C65" s="458" t="s">
        <v>304</v>
      </c>
      <c r="D65" s="458"/>
      <c r="E65" s="458"/>
      <c r="F65" s="458"/>
      <c r="G65" s="458"/>
      <c r="H65" s="458"/>
      <c r="I65" s="458"/>
      <c r="J65" s="458"/>
    </row>
    <row r="66" spans="1:10">
      <c r="A66" s="455"/>
      <c r="B66" s="455"/>
      <c r="C66" s="458"/>
      <c r="D66" s="458"/>
      <c r="E66" s="458"/>
      <c r="F66" s="458"/>
      <c r="G66" s="458"/>
      <c r="H66" s="458"/>
      <c r="I66" s="458"/>
      <c r="J66" s="458"/>
    </row>
    <row r="67" spans="1:10">
      <c r="A67" s="455"/>
      <c r="B67" s="455"/>
      <c r="C67" s="458"/>
      <c r="D67" s="458"/>
      <c r="E67" s="458"/>
      <c r="F67" s="458"/>
      <c r="G67" s="458"/>
      <c r="H67" s="458"/>
      <c r="I67" s="458"/>
      <c r="J67" s="458"/>
    </row>
    <row r="68" spans="1:10" ht="20.25" customHeight="1">
      <c r="A68" s="455"/>
      <c r="B68" s="455"/>
      <c r="C68" s="458"/>
      <c r="D68" s="458"/>
      <c r="E68" s="458"/>
      <c r="F68" s="458"/>
      <c r="G68" s="458"/>
      <c r="H68" s="458"/>
      <c r="I68" s="458"/>
      <c r="J68" s="458"/>
    </row>
    <row r="69" spans="1:10" hidden="1">
      <c r="A69" s="455"/>
      <c r="B69" s="455"/>
      <c r="C69" s="458"/>
      <c r="D69" s="458"/>
      <c r="E69" s="458"/>
      <c r="F69" s="458"/>
      <c r="G69" s="458"/>
      <c r="H69" s="458"/>
      <c r="I69" s="458"/>
      <c r="J69" s="458"/>
    </row>
    <row r="70" spans="1:10" hidden="1">
      <c r="A70" s="455"/>
      <c r="B70" s="455"/>
      <c r="C70" s="458"/>
      <c r="D70" s="458"/>
      <c r="E70" s="458"/>
      <c r="F70" s="458"/>
      <c r="G70" s="458"/>
      <c r="H70" s="458"/>
      <c r="I70" s="458"/>
      <c r="J70" s="458"/>
    </row>
    <row r="71" spans="1:10">
      <c r="A71" s="452"/>
      <c r="B71" s="452"/>
      <c r="C71" s="452"/>
      <c r="D71" s="452"/>
      <c r="E71" s="452"/>
      <c r="F71" s="452"/>
      <c r="G71" s="452"/>
      <c r="H71" s="452"/>
      <c r="I71" s="452"/>
      <c r="J71" s="452"/>
    </row>
    <row r="72" spans="1:10">
      <c r="A72" s="459" t="s">
        <v>215</v>
      </c>
      <c r="B72" s="459"/>
      <c r="C72" s="459"/>
      <c r="D72" s="459"/>
      <c r="E72" s="459"/>
      <c r="F72" s="459"/>
      <c r="G72" s="459"/>
      <c r="H72" s="459"/>
      <c r="I72" s="459"/>
      <c r="J72" s="459"/>
    </row>
    <row r="73" spans="1:10">
      <c r="A73" s="460">
        <v>1</v>
      </c>
      <c r="B73" s="455" t="s">
        <v>216</v>
      </c>
      <c r="C73" s="458" t="s">
        <v>346</v>
      </c>
      <c r="D73" s="458"/>
      <c r="E73" s="458"/>
      <c r="F73" s="458"/>
      <c r="G73" s="458"/>
      <c r="H73" s="458"/>
      <c r="I73" s="458"/>
      <c r="J73" s="458"/>
    </row>
    <row r="74" spans="1:10">
      <c r="A74" s="460"/>
      <c r="B74" s="455"/>
      <c r="C74" s="458"/>
      <c r="D74" s="458"/>
      <c r="E74" s="458"/>
      <c r="F74" s="458"/>
      <c r="G74" s="458"/>
      <c r="H74" s="458"/>
      <c r="I74" s="458"/>
      <c r="J74" s="458"/>
    </row>
    <row r="75" spans="1:10">
      <c r="A75" s="460"/>
      <c r="B75" s="455"/>
      <c r="C75" s="458"/>
      <c r="D75" s="458"/>
      <c r="E75" s="458"/>
      <c r="F75" s="458"/>
      <c r="G75" s="458"/>
      <c r="H75" s="458"/>
      <c r="I75" s="458"/>
      <c r="J75" s="458"/>
    </row>
    <row r="76" spans="1:10" ht="32.25" customHeight="1">
      <c r="A76" s="120">
        <v>2</v>
      </c>
      <c r="B76" s="121" t="s">
        <v>217</v>
      </c>
      <c r="C76" s="456" t="s">
        <v>309</v>
      </c>
      <c r="D76" s="456"/>
      <c r="E76" s="456"/>
      <c r="F76" s="456"/>
      <c r="G76" s="456"/>
      <c r="H76" s="456"/>
      <c r="I76" s="456"/>
      <c r="J76" s="456"/>
    </row>
    <row r="77" spans="1:10">
      <c r="A77" s="454">
        <v>3</v>
      </c>
      <c r="B77" s="455" t="s">
        <v>31</v>
      </c>
      <c r="C77" s="456" t="s">
        <v>310</v>
      </c>
      <c r="D77" s="456"/>
      <c r="E77" s="456"/>
      <c r="F77" s="456"/>
      <c r="G77" s="456"/>
      <c r="H77" s="456"/>
      <c r="I77" s="456"/>
      <c r="J77" s="456"/>
    </row>
    <row r="78" spans="1:10">
      <c r="A78" s="454"/>
      <c r="B78" s="455"/>
      <c r="C78" s="456"/>
      <c r="D78" s="456"/>
      <c r="E78" s="456"/>
      <c r="F78" s="456"/>
      <c r="G78" s="456"/>
      <c r="H78" s="456"/>
      <c r="I78" s="456"/>
      <c r="J78" s="456"/>
    </row>
    <row r="79" spans="1:10">
      <c r="A79" s="454"/>
      <c r="B79" s="455"/>
      <c r="C79" s="456"/>
      <c r="D79" s="456"/>
      <c r="E79" s="456"/>
      <c r="F79" s="456"/>
      <c r="G79" s="456"/>
      <c r="H79" s="456"/>
      <c r="I79" s="456"/>
      <c r="J79" s="456"/>
    </row>
    <row r="80" spans="1:10">
      <c r="A80" s="454"/>
      <c r="B80" s="455"/>
      <c r="C80" s="456"/>
      <c r="D80" s="456"/>
      <c r="E80" s="456"/>
      <c r="F80" s="456"/>
      <c r="G80" s="456"/>
      <c r="H80" s="456"/>
      <c r="I80" s="456"/>
      <c r="J80" s="456"/>
    </row>
    <row r="81" spans="1:10" ht="35.25" customHeight="1">
      <c r="A81" s="120">
        <v>4</v>
      </c>
      <c r="B81" s="121" t="s">
        <v>218</v>
      </c>
      <c r="C81" s="456" t="s">
        <v>311</v>
      </c>
      <c r="D81" s="456"/>
      <c r="E81" s="456"/>
      <c r="F81" s="456"/>
      <c r="G81" s="456"/>
      <c r="H81" s="456"/>
      <c r="I81" s="456"/>
      <c r="J81" s="456"/>
    </row>
    <row r="82" spans="1:10">
      <c r="A82" s="454">
        <v>5</v>
      </c>
      <c r="B82" s="455" t="s">
        <v>33</v>
      </c>
      <c r="C82" s="456" t="s">
        <v>312</v>
      </c>
      <c r="D82" s="456"/>
      <c r="E82" s="456"/>
      <c r="F82" s="456"/>
      <c r="G82" s="456"/>
      <c r="H82" s="456"/>
      <c r="I82" s="456"/>
      <c r="J82" s="456"/>
    </row>
    <row r="83" spans="1:10">
      <c r="A83" s="454"/>
      <c r="B83" s="455"/>
      <c r="C83" s="456"/>
      <c r="D83" s="456"/>
      <c r="E83" s="456"/>
      <c r="F83" s="456"/>
      <c r="G83" s="456"/>
      <c r="H83" s="456"/>
      <c r="I83" s="456"/>
      <c r="J83" s="456"/>
    </row>
    <row r="84" spans="1:10">
      <c r="A84" s="454"/>
      <c r="B84" s="455"/>
      <c r="C84" s="456"/>
      <c r="D84" s="456"/>
      <c r="E84" s="456"/>
      <c r="F84" s="456"/>
      <c r="G84" s="456"/>
      <c r="H84" s="456"/>
      <c r="I84" s="456"/>
      <c r="J84" s="456"/>
    </row>
    <row r="85" spans="1:10" ht="6" customHeight="1">
      <c r="A85" s="454"/>
      <c r="B85" s="455"/>
      <c r="C85" s="456"/>
      <c r="D85" s="456"/>
      <c r="E85" s="456"/>
      <c r="F85" s="456"/>
      <c r="G85" s="456"/>
      <c r="H85" s="456"/>
      <c r="I85" s="456"/>
      <c r="J85" s="456"/>
    </row>
    <row r="86" spans="1:10">
      <c r="A86" s="449">
        <v>6</v>
      </c>
      <c r="B86" s="455" t="s">
        <v>219</v>
      </c>
      <c r="C86" s="457" t="s">
        <v>313</v>
      </c>
      <c r="D86" s="457"/>
      <c r="E86" s="457"/>
      <c r="F86" s="457"/>
      <c r="G86" s="457"/>
      <c r="H86" s="457"/>
      <c r="I86" s="457"/>
      <c r="J86" s="457"/>
    </row>
    <row r="87" spans="1:10">
      <c r="A87" s="449"/>
      <c r="B87" s="455"/>
      <c r="C87" s="457"/>
      <c r="D87" s="457"/>
      <c r="E87" s="457"/>
      <c r="F87" s="457"/>
      <c r="G87" s="457"/>
      <c r="H87" s="457"/>
      <c r="I87" s="457"/>
      <c r="J87" s="457"/>
    </row>
    <row r="88" spans="1:10" ht="32.25" customHeight="1">
      <c r="A88" s="120">
        <v>8</v>
      </c>
      <c r="B88" s="121" t="s">
        <v>220</v>
      </c>
      <c r="C88" s="456" t="s">
        <v>221</v>
      </c>
      <c r="D88" s="456"/>
      <c r="E88" s="456"/>
      <c r="F88" s="456"/>
      <c r="G88" s="456"/>
      <c r="H88" s="456"/>
      <c r="I88" s="456"/>
      <c r="J88" s="456"/>
    </row>
    <row r="89" spans="1:10" ht="30.75" customHeight="1">
      <c r="A89" s="120">
        <v>9</v>
      </c>
      <c r="B89" s="121" t="s">
        <v>222</v>
      </c>
      <c r="C89" s="456" t="s">
        <v>223</v>
      </c>
      <c r="D89" s="456"/>
      <c r="E89" s="456"/>
      <c r="F89" s="456"/>
      <c r="G89" s="456"/>
      <c r="H89" s="456"/>
      <c r="I89" s="456"/>
      <c r="J89" s="456"/>
    </row>
    <row r="90" spans="1:10">
      <c r="A90" s="454">
        <v>10</v>
      </c>
      <c r="B90" s="455" t="s">
        <v>224</v>
      </c>
      <c r="C90" s="456" t="s">
        <v>348</v>
      </c>
      <c r="D90" s="456"/>
      <c r="E90" s="456"/>
      <c r="F90" s="456"/>
      <c r="G90" s="456"/>
      <c r="H90" s="456"/>
      <c r="I90" s="456"/>
      <c r="J90" s="456"/>
    </row>
    <row r="91" spans="1:10">
      <c r="A91" s="454"/>
      <c r="B91" s="455"/>
      <c r="C91" s="456"/>
      <c r="D91" s="456"/>
      <c r="E91" s="456"/>
      <c r="F91" s="456"/>
      <c r="G91" s="456"/>
      <c r="H91" s="456"/>
      <c r="I91" s="456"/>
      <c r="J91" s="456"/>
    </row>
    <row r="92" spans="1:10">
      <c r="A92" s="454">
        <v>11</v>
      </c>
      <c r="B92" s="455" t="s">
        <v>225</v>
      </c>
      <c r="C92" s="456" t="s">
        <v>226</v>
      </c>
      <c r="D92" s="456"/>
      <c r="E92" s="456"/>
      <c r="F92" s="456"/>
      <c r="G92" s="456"/>
      <c r="H92" s="456"/>
      <c r="I92" s="456"/>
      <c r="J92" s="456"/>
    </row>
    <row r="93" spans="1:10">
      <c r="A93" s="454"/>
      <c r="B93" s="455"/>
      <c r="C93" s="456"/>
      <c r="D93" s="456"/>
      <c r="E93" s="456"/>
      <c r="F93" s="456"/>
      <c r="G93" s="456"/>
      <c r="H93" s="456"/>
      <c r="I93" s="456"/>
      <c r="J93" s="456"/>
    </row>
    <row r="94" spans="1:10">
      <c r="A94" s="452"/>
      <c r="B94" s="452"/>
      <c r="C94" s="452"/>
      <c r="D94" s="452"/>
      <c r="E94" s="452"/>
      <c r="F94" s="452"/>
      <c r="G94" s="452"/>
      <c r="H94" s="452"/>
      <c r="I94" s="452"/>
      <c r="J94" s="452"/>
    </row>
    <row r="95" spans="1:10">
      <c r="A95" s="453" t="s">
        <v>227</v>
      </c>
      <c r="B95" s="453"/>
      <c r="C95" s="453"/>
      <c r="D95" s="453"/>
      <c r="E95" s="453"/>
      <c r="F95" s="453"/>
      <c r="G95" s="453"/>
      <c r="H95" s="453"/>
      <c r="I95" s="453"/>
      <c r="J95" s="453"/>
    </row>
    <row r="96" spans="1:10">
      <c r="A96" s="449">
        <v>1</v>
      </c>
      <c r="B96" s="450" t="s">
        <v>228</v>
      </c>
      <c r="C96" s="451" t="s">
        <v>314</v>
      </c>
      <c r="D96" s="451"/>
      <c r="E96" s="451"/>
      <c r="F96" s="451"/>
      <c r="G96" s="451"/>
      <c r="H96" s="451"/>
      <c r="I96" s="451"/>
      <c r="J96" s="451"/>
    </row>
    <row r="97" spans="1:10">
      <c r="A97" s="449"/>
      <c r="B97" s="450"/>
      <c r="C97" s="451"/>
      <c r="D97" s="451"/>
      <c r="E97" s="451"/>
      <c r="F97" s="451"/>
      <c r="G97" s="451"/>
      <c r="H97" s="451"/>
      <c r="I97" s="451"/>
      <c r="J97" s="451"/>
    </row>
    <row r="98" spans="1:10">
      <c r="A98" s="449">
        <v>2</v>
      </c>
      <c r="B98" s="450" t="s">
        <v>229</v>
      </c>
      <c r="C98" s="451" t="s">
        <v>349</v>
      </c>
      <c r="D98" s="451"/>
      <c r="E98" s="451"/>
      <c r="F98" s="451"/>
      <c r="G98" s="451"/>
      <c r="H98" s="451"/>
      <c r="I98" s="451"/>
      <c r="J98" s="451"/>
    </row>
    <row r="99" spans="1:10">
      <c r="A99" s="449"/>
      <c r="B99" s="450"/>
      <c r="C99" s="451"/>
      <c r="D99" s="451"/>
      <c r="E99" s="451"/>
      <c r="F99" s="451"/>
      <c r="G99" s="451"/>
      <c r="H99" s="451"/>
      <c r="I99" s="451"/>
      <c r="J99" s="451"/>
    </row>
    <row r="100" spans="1:10" ht="15" customHeight="1">
      <c r="A100" s="449">
        <v>3</v>
      </c>
      <c r="B100" s="450" t="s">
        <v>230</v>
      </c>
      <c r="C100" s="451" t="s">
        <v>314</v>
      </c>
      <c r="D100" s="451"/>
      <c r="E100" s="451"/>
      <c r="F100" s="451"/>
      <c r="G100" s="451"/>
      <c r="H100" s="451"/>
      <c r="I100" s="451"/>
      <c r="J100" s="451"/>
    </row>
    <row r="101" spans="1:10">
      <c r="A101" s="449"/>
      <c r="B101" s="450"/>
      <c r="C101" s="451"/>
      <c r="D101" s="451"/>
      <c r="E101" s="451"/>
      <c r="F101" s="451"/>
      <c r="G101" s="451"/>
      <c r="H101" s="451"/>
      <c r="I101" s="451"/>
      <c r="J101" s="451"/>
    </row>
  </sheetData>
  <mergeCells count="87">
    <mergeCell ref="A7:J7"/>
    <mergeCell ref="A17:J17"/>
    <mergeCell ref="A13:J13"/>
    <mergeCell ref="A14:A15"/>
    <mergeCell ref="B14:B15"/>
    <mergeCell ref="C14:J15"/>
    <mergeCell ref="A8:J8"/>
    <mergeCell ref="A10:J10"/>
    <mergeCell ref="A16:J16"/>
    <mergeCell ref="A11:J11"/>
    <mergeCell ref="A9:J9"/>
    <mergeCell ref="A1:J1"/>
    <mergeCell ref="A2:J2"/>
    <mergeCell ref="A3:J3"/>
    <mergeCell ref="A6:J6"/>
    <mergeCell ref="A4:J4"/>
    <mergeCell ref="A5:J5"/>
    <mergeCell ref="C18:J18"/>
    <mergeCell ref="A19:A22"/>
    <mergeCell ref="B19:B22"/>
    <mergeCell ref="C19:J22"/>
    <mergeCell ref="A23:A26"/>
    <mergeCell ref="B23:B26"/>
    <mergeCell ref="C23:J26"/>
    <mergeCell ref="A27:A31"/>
    <mergeCell ref="B27:B31"/>
    <mergeCell ref="C27:J31"/>
    <mergeCell ref="A32:A34"/>
    <mergeCell ref="B32:B34"/>
    <mergeCell ref="C32:J34"/>
    <mergeCell ref="A35:A38"/>
    <mergeCell ref="B35:B38"/>
    <mergeCell ref="C35:J38"/>
    <mergeCell ref="A39:A44"/>
    <mergeCell ref="B39:B44"/>
    <mergeCell ref="C39:J44"/>
    <mergeCell ref="A45:A51"/>
    <mergeCell ref="B45:B51"/>
    <mergeCell ref="C45:J51"/>
    <mergeCell ref="A53:J53"/>
    <mergeCell ref="A54:A56"/>
    <mergeCell ref="B54:B56"/>
    <mergeCell ref="C54:J56"/>
    <mergeCell ref="A57:A59"/>
    <mergeCell ref="B57:B59"/>
    <mergeCell ref="C57:J59"/>
    <mergeCell ref="C76:J76"/>
    <mergeCell ref="A60:A64"/>
    <mergeCell ref="B60:B64"/>
    <mergeCell ref="C60:J64"/>
    <mergeCell ref="A65:A70"/>
    <mergeCell ref="B65:B70"/>
    <mergeCell ref="C65:J70"/>
    <mergeCell ref="A71:J71"/>
    <mergeCell ref="A72:J72"/>
    <mergeCell ref="A73:A75"/>
    <mergeCell ref="B73:B75"/>
    <mergeCell ref="C73:J75"/>
    <mergeCell ref="A77:A80"/>
    <mergeCell ref="B77:B80"/>
    <mergeCell ref="C77:J80"/>
    <mergeCell ref="C81:J81"/>
    <mergeCell ref="A82:A85"/>
    <mergeCell ref="B82:B85"/>
    <mergeCell ref="C82:J85"/>
    <mergeCell ref="A92:A93"/>
    <mergeCell ref="B92:B93"/>
    <mergeCell ref="C92:J93"/>
    <mergeCell ref="A86:A87"/>
    <mergeCell ref="B86:B87"/>
    <mergeCell ref="C86:J87"/>
    <mergeCell ref="C88:J88"/>
    <mergeCell ref="C89:J89"/>
    <mergeCell ref="A90:A91"/>
    <mergeCell ref="B90:B91"/>
    <mergeCell ref="C90:J91"/>
    <mergeCell ref="A100:A101"/>
    <mergeCell ref="B100:B101"/>
    <mergeCell ref="C100:J101"/>
    <mergeCell ref="A94:J94"/>
    <mergeCell ref="A95:J95"/>
    <mergeCell ref="A96:A97"/>
    <mergeCell ref="B96:B97"/>
    <mergeCell ref="C96:J97"/>
    <mergeCell ref="A98:A99"/>
    <mergeCell ref="B98:B99"/>
    <mergeCell ref="C98:J99"/>
  </mergeCells>
  <pageMargins left="0.51181102362204722" right="0.51181102362204722" top="0.78740157480314965" bottom="0.78740157480314965" header="0.31496062992125984" footer="0.31496062992125984"/>
  <pageSetup paperSize="9" scale="67" orientation="portrait" horizontalDpi="300" verticalDpi="300" r:id="rId1"/>
  <headerFooter>
    <oddFooter>&amp;C&amp;A&amp;R&amp;P de &amp;N</oddFooter>
  </headerFooter>
  <rowBreaks count="1" manualBreakCount="1">
    <brk id="7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AL - DIURNO DESARMADO 12x36</vt:lpstr>
      <vt:lpstr>AL - NOTURNO DESARMADO 12x36</vt:lpstr>
      <vt:lpstr>AL UNIFORMES E EQUIPAMENTOS</vt:lpstr>
      <vt:lpstr>AL - RESUMO DA PROPOSTA</vt:lpstr>
      <vt:lpstr>AL - OBSERVAÇÕES</vt:lpstr>
      <vt:lpstr>'AL - DIURNO DESARMADO 12x36'!Area_de_impressao</vt:lpstr>
      <vt:lpstr>'AL - NOTURNO DESARMADO 12x36'!Area_de_impressao</vt:lpstr>
      <vt:lpstr>'AL - OBSERVAÇÕES'!Area_de_impressao</vt:lpstr>
      <vt:lpstr>'AL - RESUMO DA PROPOSTA'!Area_de_impressao</vt:lpstr>
      <vt:lpstr>'AL UNIFORMES E EQUIPAMENTOS'!Area_de_impressao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gparodes</dc:creator>
  <cp:lastModifiedBy>thome</cp:lastModifiedBy>
  <cp:revision>0</cp:revision>
  <cp:lastPrinted>2021-06-01T13:21:16Z</cp:lastPrinted>
  <dcterms:created xsi:type="dcterms:W3CDTF">2013-09-30T16:27:09Z</dcterms:created>
  <dcterms:modified xsi:type="dcterms:W3CDTF">2021-06-01T13:21:48Z</dcterms:modified>
  <dc:language>pt-BR</dc:language>
</cp:coreProperties>
</file>