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863"/>
  </bookViews>
  <sheets>
    <sheet name="2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C32" i="4"/>
  <c r="C31" i="4"/>
  <c r="C30" i="4"/>
  <c r="C29" i="4"/>
  <c r="C28" i="4"/>
  <c r="C33" i="4"/>
  <c r="B32" i="4"/>
  <c r="B31" i="4"/>
  <c r="B30" i="4"/>
  <c r="B29" i="4"/>
  <c r="B28" i="4"/>
  <c r="C20" i="4"/>
  <c r="C19" i="4"/>
  <c r="C18" i="4"/>
  <c r="C17" i="4"/>
  <c r="C21" i="4" s="1"/>
  <c r="B20" i="4"/>
  <c r="B19" i="4"/>
  <c r="B18" i="4"/>
  <c r="B17" i="4"/>
  <c r="C11" i="4"/>
  <c r="C10" i="4"/>
  <c r="C9" i="4"/>
  <c r="C8" i="4"/>
  <c r="C7" i="4"/>
  <c r="C6" i="4"/>
  <c r="C12" i="4" s="1"/>
  <c r="B11" i="4"/>
  <c r="B10" i="4"/>
  <c r="B9" i="4"/>
  <c r="B8" i="4"/>
  <c r="B7" i="4"/>
  <c r="B6" i="4"/>
  <c r="E135" i="1"/>
  <c r="F135" i="1"/>
  <c r="G8" i="1" s="1"/>
  <c r="D135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H6" i="2"/>
  <c r="H8" i="2"/>
  <c r="H10" i="2"/>
  <c r="H12" i="2"/>
  <c r="H14" i="2"/>
  <c r="H16" i="2"/>
  <c r="H18" i="2"/>
  <c r="H20" i="2"/>
  <c r="H22" i="2"/>
  <c r="H24" i="2"/>
  <c r="H26" i="2"/>
  <c r="H28" i="2"/>
  <c r="H30" i="2"/>
  <c r="H32" i="2"/>
  <c r="H34" i="2"/>
  <c r="H36" i="2"/>
  <c r="H38" i="2"/>
  <c r="H40" i="2"/>
  <c r="H42" i="2"/>
  <c r="H44" i="2"/>
  <c r="H46" i="2"/>
  <c r="H48" i="2"/>
  <c r="H50" i="2"/>
  <c r="H52" i="2"/>
  <c r="H54" i="2"/>
  <c r="H56" i="2"/>
  <c r="F57" i="2"/>
  <c r="G57" i="2"/>
  <c r="H5" i="2" s="1"/>
  <c r="E57" i="2"/>
  <c r="G51" i="2"/>
  <c r="G52" i="2"/>
  <c r="G53" i="2"/>
  <c r="G54" i="2"/>
  <c r="G55" i="2"/>
  <c r="G56" i="2"/>
  <c r="E41" i="3"/>
  <c r="F41" i="3"/>
  <c r="G8" i="3" s="1"/>
  <c r="D41" i="3"/>
  <c r="F29" i="3"/>
  <c r="F30" i="3"/>
  <c r="F31" i="3"/>
  <c r="F32" i="3"/>
  <c r="F33" i="3"/>
  <c r="F34" i="3"/>
  <c r="F35" i="3"/>
  <c r="F36" i="3"/>
  <c r="F37" i="3"/>
  <c r="F38" i="3"/>
  <c r="F39" i="3"/>
  <c r="F40" i="3"/>
  <c r="G43" i="15"/>
  <c r="E43" i="15"/>
  <c r="D43" i="15"/>
  <c r="F33" i="15"/>
  <c r="F34" i="15"/>
  <c r="F35" i="15"/>
  <c r="F36" i="15"/>
  <c r="F37" i="15"/>
  <c r="F38" i="15"/>
  <c r="F39" i="15"/>
  <c r="F40" i="15"/>
  <c r="F41" i="15"/>
  <c r="F42" i="15"/>
  <c r="E38" i="14"/>
  <c r="F38" i="14"/>
  <c r="G5" i="14" s="1"/>
  <c r="D38" i="14"/>
  <c r="F32" i="14"/>
  <c r="F33" i="14"/>
  <c r="F34" i="14"/>
  <c r="F35" i="14"/>
  <c r="F36" i="14"/>
  <c r="F37" i="14"/>
  <c r="G5" i="13"/>
  <c r="G7" i="13"/>
  <c r="G9" i="13"/>
  <c r="G11" i="13"/>
  <c r="G13" i="13"/>
  <c r="G15" i="13"/>
  <c r="G17" i="13"/>
  <c r="G19" i="13"/>
  <c r="G21" i="13"/>
  <c r="G23" i="13"/>
  <c r="G25" i="13"/>
  <c r="G27" i="13"/>
  <c r="E28" i="13"/>
  <c r="F28" i="13"/>
  <c r="G6" i="13" s="1"/>
  <c r="D28" i="13"/>
  <c r="F20" i="13"/>
  <c r="F21" i="13"/>
  <c r="F22" i="13"/>
  <c r="F23" i="13"/>
  <c r="F24" i="13"/>
  <c r="F25" i="13"/>
  <c r="F26" i="13"/>
  <c r="F27" i="13"/>
  <c r="G6" i="12"/>
  <c r="G8" i="12"/>
  <c r="G10" i="12"/>
  <c r="G12" i="12"/>
  <c r="G14" i="12"/>
  <c r="G16" i="12"/>
  <c r="G18" i="12"/>
  <c r="G20" i="12"/>
  <c r="G22" i="12"/>
  <c r="G24" i="12"/>
  <c r="G26" i="12"/>
  <c r="G28" i="12"/>
  <c r="G30" i="12"/>
  <c r="G32" i="12"/>
  <c r="G34" i="12"/>
  <c r="G36" i="12"/>
  <c r="G38" i="12"/>
  <c r="G40" i="12"/>
  <c r="G42" i="12"/>
  <c r="G44" i="12"/>
  <c r="E45" i="12"/>
  <c r="F45" i="12"/>
  <c r="G5" i="12" s="1"/>
  <c r="D45" i="12"/>
  <c r="F36" i="12"/>
  <c r="F37" i="12"/>
  <c r="F38" i="12"/>
  <c r="F39" i="12"/>
  <c r="F40" i="12"/>
  <c r="F41" i="12"/>
  <c r="F42" i="12"/>
  <c r="F43" i="12"/>
  <c r="F44" i="12"/>
  <c r="E38" i="11"/>
  <c r="F38" i="11"/>
  <c r="G8" i="11" s="1"/>
  <c r="D38" i="11"/>
  <c r="F30" i="11"/>
  <c r="F31" i="11"/>
  <c r="F32" i="11"/>
  <c r="F33" i="11"/>
  <c r="F34" i="11"/>
  <c r="F35" i="11"/>
  <c r="F36" i="11"/>
  <c r="F37" i="11"/>
  <c r="E51" i="10"/>
  <c r="F51" i="10"/>
  <c r="G8" i="10" s="1"/>
  <c r="D51" i="10"/>
  <c r="F41" i="10"/>
  <c r="F42" i="10"/>
  <c r="F43" i="10"/>
  <c r="F44" i="10"/>
  <c r="F45" i="10"/>
  <c r="F46" i="10"/>
  <c r="F47" i="10"/>
  <c r="F48" i="10"/>
  <c r="F49" i="10"/>
  <c r="F50" i="10"/>
  <c r="E54" i="9"/>
  <c r="F54" i="9"/>
  <c r="G53" i="9" s="1"/>
  <c r="D54" i="9"/>
  <c r="G50" i="9"/>
  <c r="G45" i="9"/>
  <c r="G41" i="9"/>
  <c r="G37" i="9"/>
  <c r="G33" i="9"/>
  <c r="G29" i="9"/>
  <c r="G27" i="9"/>
  <c r="G25" i="9"/>
  <c r="G23" i="9"/>
  <c r="G21" i="9"/>
  <c r="G19" i="9"/>
  <c r="G17" i="9"/>
  <c r="G15" i="9"/>
  <c r="G13" i="9"/>
  <c r="G11" i="9"/>
  <c r="G9" i="9"/>
  <c r="G7" i="9"/>
  <c r="G5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E57" i="8"/>
  <c r="F57" i="8"/>
  <c r="G8" i="8" s="1"/>
  <c r="D57" i="8"/>
  <c r="F45" i="8"/>
  <c r="F46" i="8"/>
  <c r="F47" i="8"/>
  <c r="F48" i="8"/>
  <c r="F49" i="8"/>
  <c r="F50" i="8"/>
  <c r="F51" i="8"/>
  <c r="F52" i="8"/>
  <c r="F53" i="8"/>
  <c r="F54" i="8"/>
  <c r="F55" i="8"/>
  <c r="F56" i="8"/>
  <c r="E42" i="7"/>
  <c r="F42" i="7"/>
  <c r="G7" i="7" s="1"/>
  <c r="D42" i="7"/>
  <c r="F34" i="7"/>
  <c r="F35" i="7"/>
  <c r="F36" i="7"/>
  <c r="F37" i="7"/>
  <c r="F38" i="7"/>
  <c r="F39" i="7"/>
  <c r="F40" i="7"/>
  <c r="F41" i="7"/>
  <c r="G9" i="6"/>
  <c r="G10" i="6"/>
  <c r="G13" i="6"/>
  <c r="G14" i="6"/>
  <c r="G17" i="6"/>
  <c r="G18" i="6"/>
  <c r="G21" i="6"/>
  <c r="G22" i="6"/>
  <c r="G25" i="6"/>
  <c r="G26" i="6"/>
  <c r="G29" i="6"/>
  <c r="G30" i="6"/>
  <c r="G33" i="6"/>
  <c r="G34" i="6"/>
  <c r="G37" i="6"/>
  <c r="G38" i="6"/>
  <c r="G4" i="6"/>
  <c r="E42" i="6"/>
  <c r="F42" i="6"/>
  <c r="G7" i="6" s="1"/>
  <c r="D42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G45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" i="5"/>
  <c r="E45" i="5"/>
  <c r="F45" i="5"/>
  <c r="D45" i="5"/>
  <c r="F37" i="5"/>
  <c r="F38" i="5"/>
  <c r="F39" i="5"/>
  <c r="F40" i="5"/>
  <c r="F41" i="5"/>
  <c r="F42" i="5"/>
  <c r="F43" i="5"/>
  <c r="F44" i="5"/>
  <c r="G4" i="1" l="1"/>
  <c r="G131" i="1"/>
  <c r="G127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G51" i="1"/>
  <c r="G47" i="1"/>
  <c r="G43" i="1"/>
  <c r="G39" i="1"/>
  <c r="G35" i="1"/>
  <c r="G31" i="1"/>
  <c r="G27" i="1"/>
  <c r="G23" i="1"/>
  <c r="G19" i="1"/>
  <c r="G15" i="1"/>
  <c r="G11" i="1"/>
  <c r="G7" i="1"/>
  <c r="G134" i="1"/>
  <c r="G130" i="1"/>
  <c r="G126" i="1"/>
  <c r="G122" i="1"/>
  <c r="G118" i="1"/>
  <c r="G114" i="1"/>
  <c r="G110" i="1"/>
  <c r="G106" i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G133" i="1"/>
  <c r="G129" i="1"/>
  <c r="G125" i="1"/>
  <c r="G121" i="1"/>
  <c r="G117" i="1"/>
  <c r="G113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5" i="1"/>
  <c r="G132" i="1"/>
  <c r="G128" i="1"/>
  <c r="G124" i="1"/>
  <c r="G120" i="1"/>
  <c r="G116" i="1"/>
  <c r="G112" i="1"/>
  <c r="G108" i="1"/>
  <c r="G104" i="1"/>
  <c r="G100" i="1"/>
  <c r="G96" i="1"/>
  <c r="G92" i="1"/>
  <c r="G88" i="1"/>
  <c r="G84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H55" i="2"/>
  <c r="H51" i="2"/>
  <c r="H47" i="2"/>
  <c r="H43" i="2"/>
  <c r="H39" i="2"/>
  <c r="H35" i="2"/>
  <c r="H31" i="2"/>
  <c r="H27" i="2"/>
  <c r="H23" i="2"/>
  <c r="H19" i="2"/>
  <c r="H15" i="2"/>
  <c r="H11" i="2"/>
  <c r="H7" i="2"/>
  <c r="H4" i="2"/>
  <c r="H53" i="2"/>
  <c r="H49" i="2"/>
  <c r="H45" i="2"/>
  <c r="H41" i="2"/>
  <c r="H37" i="2"/>
  <c r="H33" i="2"/>
  <c r="H29" i="2"/>
  <c r="H25" i="2"/>
  <c r="H21" i="2"/>
  <c r="H17" i="2"/>
  <c r="H13" i="2"/>
  <c r="H9" i="2"/>
  <c r="G27" i="3"/>
  <c r="G7" i="3"/>
  <c r="G38" i="3"/>
  <c r="G34" i="3"/>
  <c r="G30" i="3"/>
  <c r="G26" i="3"/>
  <c r="G22" i="3"/>
  <c r="G18" i="3"/>
  <c r="G14" i="3"/>
  <c r="G10" i="3"/>
  <c r="G6" i="3"/>
  <c r="G35" i="3"/>
  <c r="G23" i="3"/>
  <c r="G11" i="3"/>
  <c r="G4" i="3"/>
  <c r="G37" i="3"/>
  <c r="G33" i="3"/>
  <c r="G29" i="3"/>
  <c r="G25" i="3"/>
  <c r="G21" i="3"/>
  <c r="G17" i="3"/>
  <c r="G13" i="3"/>
  <c r="G9" i="3"/>
  <c r="G5" i="3"/>
  <c r="G39" i="3"/>
  <c r="G31" i="3"/>
  <c r="G19" i="3"/>
  <c r="G15" i="3"/>
  <c r="G40" i="3"/>
  <c r="G36" i="3"/>
  <c r="G32" i="3"/>
  <c r="G28" i="3"/>
  <c r="G24" i="3"/>
  <c r="G20" i="3"/>
  <c r="G16" i="3"/>
  <c r="G12" i="3"/>
  <c r="G36" i="14"/>
  <c r="G32" i="14"/>
  <c r="G28" i="14"/>
  <c r="G24" i="14"/>
  <c r="G20" i="14"/>
  <c r="G16" i="14"/>
  <c r="G12" i="14"/>
  <c r="G8" i="14"/>
  <c r="G35" i="14"/>
  <c r="G31" i="14"/>
  <c r="G27" i="14"/>
  <c r="G23" i="14"/>
  <c r="G19" i="14"/>
  <c r="G15" i="14"/>
  <c r="G11" i="14"/>
  <c r="G7" i="14"/>
  <c r="G4" i="14"/>
  <c r="G34" i="14"/>
  <c r="G30" i="14"/>
  <c r="G26" i="14"/>
  <c r="G22" i="14"/>
  <c r="G18" i="14"/>
  <c r="G14" i="14"/>
  <c r="G10" i="14"/>
  <c r="G6" i="14"/>
  <c r="G37" i="14"/>
  <c r="G33" i="14"/>
  <c r="G29" i="14"/>
  <c r="G25" i="14"/>
  <c r="G21" i="14"/>
  <c r="G17" i="14"/>
  <c r="G13" i="14"/>
  <c r="G9" i="14"/>
  <c r="G4" i="13"/>
  <c r="G28" i="13" s="1"/>
  <c r="G24" i="13"/>
  <c r="G20" i="13"/>
  <c r="G16" i="13"/>
  <c r="G12" i="13"/>
  <c r="G8" i="13"/>
  <c r="G26" i="13"/>
  <c r="G22" i="13"/>
  <c r="G18" i="13"/>
  <c r="G14" i="13"/>
  <c r="G10" i="13"/>
  <c r="G43" i="12"/>
  <c r="G39" i="12"/>
  <c r="G35" i="12"/>
  <c r="G31" i="12"/>
  <c r="G27" i="12"/>
  <c r="G23" i="12"/>
  <c r="G19" i="12"/>
  <c r="G15" i="12"/>
  <c r="G11" i="12"/>
  <c r="G7" i="12"/>
  <c r="G4" i="12"/>
  <c r="G41" i="12"/>
  <c r="G37" i="12"/>
  <c r="G33" i="12"/>
  <c r="G29" i="12"/>
  <c r="G25" i="12"/>
  <c r="G21" i="12"/>
  <c r="G17" i="12"/>
  <c r="G13" i="12"/>
  <c r="G9" i="12"/>
  <c r="G35" i="11"/>
  <c r="G31" i="11"/>
  <c r="G27" i="11"/>
  <c r="G23" i="11"/>
  <c r="G19" i="11"/>
  <c r="G15" i="11"/>
  <c r="G11" i="11"/>
  <c r="G7" i="11"/>
  <c r="G4" i="11"/>
  <c r="G34" i="11"/>
  <c r="G30" i="11"/>
  <c r="G26" i="11"/>
  <c r="G22" i="11"/>
  <c r="G18" i="11"/>
  <c r="G14" i="11"/>
  <c r="G10" i="11"/>
  <c r="G6" i="11"/>
  <c r="G37" i="11"/>
  <c r="G33" i="11"/>
  <c r="G29" i="11"/>
  <c r="G25" i="11"/>
  <c r="G21" i="11"/>
  <c r="G17" i="11"/>
  <c r="G13" i="11"/>
  <c r="G9" i="11"/>
  <c r="G5" i="11"/>
  <c r="G36" i="11"/>
  <c r="G32" i="11"/>
  <c r="G28" i="11"/>
  <c r="G24" i="11"/>
  <c r="G20" i="11"/>
  <c r="G16" i="11"/>
  <c r="G12" i="11"/>
  <c r="G4" i="10"/>
  <c r="G47" i="10"/>
  <c r="G43" i="10"/>
  <c r="G39" i="10"/>
  <c r="G35" i="10"/>
  <c r="G31" i="10"/>
  <c r="G27" i="10"/>
  <c r="G23" i="10"/>
  <c r="G19" i="10"/>
  <c r="G15" i="10"/>
  <c r="G11" i="10"/>
  <c r="G7" i="10"/>
  <c r="G50" i="10"/>
  <c r="G46" i="10"/>
  <c r="G42" i="10"/>
  <c r="G38" i="10"/>
  <c r="G34" i="10"/>
  <c r="G30" i="10"/>
  <c r="G26" i="10"/>
  <c r="G22" i="10"/>
  <c r="G18" i="10"/>
  <c r="G14" i="10"/>
  <c r="G10" i="10"/>
  <c r="G6" i="10"/>
  <c r="G49" i="10"/>
  <c r="G45" i="10"/>
  <c r="G41" i="10"/>
  <c r="G37" i="10"/>
  <c r="G33" i="10"/>
  <c r="G29" i="10"/>
  <c r="G25" i="10"/>
  <c r="G21" i="10"/>
  <c r="G17" i="10"/>
  <c r="G13" i="10"/>
  <c r="G9" i="10"/>
  <c r="G5" i="10"/>
  <c r="G48" i="10"/>
  <c r="G44" i="10"/>
  <c r="G40" i="10"/>
  <c r="G36" i="10"/>
  <c r="G32" i="10"/>
  <c r="G28" i="10"/>
  <c r="G24" i="10"/>
  <c r="G20" i="10"/>
  <c r="G16" i="10"/>
  <c r="G12" i="10"/>
  <c r="G31" i="9"/>
  <c r="G35" i="9"/>
  <c r="G39" i="9"/>
  <c r="G43" i="9"/>
  <c r="G47" i="9"/>
  <c r="G52" i="9"/>
  <c r="G4" i="9"/>
  <c r="G8" i="9"/>
  <c r="G12" i="9"/>
  <c r="G16" i="9"/>
  <c r="G20" i="9"/>
  <c r="G24" i="9"/>
  <c r="G28" i="9"/>
  <c r="G32" i="9"/>
  <c r="G36" i="9"/>
  <c r="G40" i="9"/>
  <c r="G44" i="9"/>
  <c r="G48" i="9"/>
  <c r="G6" i="9"/>
  <c r="G10" i="9"/>
  <c r="G14" i="9"/>
  <c r="G18" i="9"/>
  <c r="G22" i="9"/>
  <c r="G26" i="9"/>
  <c r="G30" i="9"/>
  <c r="G34" i="9"/>
  <c r="G38" i="9"/>
  <c r="G42" i="9"/>
  <c r="G46" i="9"/>
  <c r="G51" i="9"/>
  <c r="G49" i="9"/>
  <c r="G55" i="8"/>
  <c r="G51" i="8"/>
  <c r="G47" i="8"/>
  <c r="G43" i="8"/>
  <c r="G39" i="8"/>
  <c r="G35" i="8"/>
  <c r="G31" i="8"/>
  <c r="G27" i="8"/>
  <c r="G23" i="8"/>
  <c r="G19" i="8"/>
  <c r="G15" i="8"/>
  <c r="G11" i="8"/>
  <c r="G7" i="8"/>
  <c r="G54" i="8"/>
  <c r="G50" i="8"/>
  <c r="G46" i="8"/>
  <c r="G42" i="8"/>
  <c r="G38" i="8"/>
  <c r="G34" i="8"/>
  <c r="G30" i="8"/>
  <c r="G26" i="8"/>
  <c r="G22" i="8"/>
  <c r="G18" i="8"/>
  <c r="G14" i="8"/>
  <c r="G10" i="8"/>
  <c r="G6" i="8"/>
  <c r="G4" i="8"/>
  <c r="G53" i="8"/>
  <c r="G49" i="8"/>
  <c r="G45" i="8"/>
  <c r="G41" i="8"/>
  <c r="G37" i="8"/>
  <c r="G33" i="8"/>
  <c r="G29" i="8"/>
  <c r="G25" i="8"/>
  <c r="G21" i="8"/>
  <c r="G17" i="8"/>
  <c r="G13" i="8"/>
  <c r="G9" i="8"/>
  <c r="G5" i="8"/>
  <c r="G56" i="8"/>
  <c r="G52" i="8"/>
  <c r="G48" i="8"/>
  <c r="G44" i="8"/>
  <c r="G40" i="8"/>
  <c r="G36" i="8"/>
  <c r="G32" i="8"/>
  <c r="G28" i="8"/>
  <c r="G24" i="8"/>
  <c r="G20" i="8"/>
  <c r="G16" i="8"/>
  <c r="G12" i="8"/>
  <c r="G38" i="7"/>
  <c r="G34" i="7"/>
  <c r="G30" i="7"/>
  <c r="G26" i="7"/>
  <c r="G22" i="7"/>
  <c r="G18" i="7"/>
  <c r="G14" i="7"/>
  <c r="G10" i="7"/>
  <c r="G6" i="7"/>
  <c r="G4" i="7"/>
  <c r="G37" i="7"/>
  <c r="G33" i="7"/>
  <c r="G29" i="7"/>
  <c r="G25" i="7"/>
  <c r="G21" i="7"/>
  <c r="G17" i="7"/>
  <c r="G13" i="7"/>
  <c r="G9" i="7"/>
  <c r="G5" i="7"/>
  <c r="G40" i="7"/>
  <c r="G36" i="7"/>
  <c r="G32" i="7"/>
  <c r="G28" i="7"/>
  <c r="G24" i="7"/>
  <c r="G20" i="7"/>
  <c r="G16" i="7"/>
  <c r="G12" i="7"/>
  <c r="G8" i="7"/>
  <c r="G41" i="7"/>
  <c r="G39" i="7"/>
  <c r="G35" i="7"/>
  <c r="G31" i="7"/>
  <c r="G27" i="7"/>
  <c r="G23" i="7"/>
  <c r="G19" i="7"/>
  <c r="G15" i="7"/>
  <c r="G11" i="7"/>
  <c r="G6" i="6"/>
  <c r="G42" i="6" s="1"/>
  <c r="G5" i="6"/>
  <c r="G40" i="6"/>
  <c r="G36" i="6"/>
  <c r="G32" i="6"/>
  <c r="G28" i="6"/>
  <c r="G24" i="6"/>
  <c r="G20" i="6"/>
  <c r="G16" i="6"/>
  <c r="G12" i="6"/>
  <c r="G8" i="6"/>
  <c r="G41" i="6"/>
  <c r="G39" i="6"/>
  <c r="G35" i="6"/>
  <c r="G31" i="6"/>
  <c r="G27" i="6"/>
  <c r="G23" i="6"/>
  <c r="G19" i="6"/>
  <c r="G15" i="6"/>
  <c r="G11" i="6"/>
  <c r="G135" i="1" l="1"/>
  <c r="H57" i="2"/>
  <c r="G41" i="3"/>
  <c r="G38" i="14"/>
  <c r="G45" i="12"/>
  <c r="G38" i="11"/>
  <c r="G51" i="10"/>
  <c r="G54" i="9"/>
  <c r="G57" i="8"/>
  <c r="G42" i="7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5" i="7" l="1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4" i="1"/>
  <c r="F4" i="7" l="1"/>
  <c r="F4" i="15"/>
  <c r="F4" i="14"/>
  <c r="F4" i="13"/>
  <c r="F4" i="12"/>
  <c r="F4" i="11"/>
  <c r="F4" i="10"/>
  <c r="F4" i="9"/>
  <c r="F4" i="8"/>
  <c r="F43" i="15" l="1"/>
  <c r="F4" i="6"/>
  <c r="G4" i="15" l="1"/>
  <c r="G6" i="15"/>
  <c r="G10" i="15"/>
  <c r="G14" i="15"/>
  <c r="G18" i="15"/>
  <c r="G22" i="15"/>
  <c r="G26" i="15"/>
  <c r="G30" i="15"/>
  <c r="G34" i="15"/>
  <c r="G38" i="15"/>
  <c r="G42" i="15"/>
  <c r="G7" i="15"/>
  <c r="G11" i="15"/>
  <c r="G15" i="15"/>
  <c r="G19" i="15"/>
  <c r="G23" i="15"/>
  <c r="G27" i="15"/>
  <c r="G31" i="15"/>
  <c r="G35" i="15"/>
  <c r="G39" i="15"/>
  <c r="G8" i="15"/>
  <c r="G12" i="15"/>
  <c r="G16" i="15"/>
  <c r="G20" i="15"/>
  <c r="G24" i="15"/>
  <c r="G28" i="15"/>
  <c r="G32" i="15"/>
  <c r="G36" i="15"/>
  <c r="G40" i="15"/>
  <c r="G5" i="15"/>
  <c r="G9" i="15"/>
  <c r="G13" i="15"/>
  <c r="G17" i="15"/>
  <c r="G21" i="15"/>
  <c r="G25" i="15"/>
  <c r="G29" i="15"/>
  <c r="G33" i="15"/>
  <c r="G37" i="15"/>
  <c r="G41" i="15"/>
  <c r="F4" i="3"/>
  <c r="G4" i="2"/>
  <c r="C52" i="4" l="1"/>
  <c r="P8" i="4"/>
  <c r="P7" i="4"/>
  <c r="P6" i="4"/>
  <c r="C24" i="4" l="1"/>
  <c r="D21" i="4" s="1"/>
  <c r="Q7" i="4" l="1"/>
  <c r="D19" i="4"/>
  <c r="D20" i="4"/>
  <c r="D18" i="4"/>
  <c r="D17" i="4"/>
  <c r="C13" i="4"/>
  <c r="D24" i="4" l="1"/>
  <c r="D7" i="4"/>
  <c r="D11" i="4"/>
  <c r="D9" i="4"/>
  <c r="D8" i="4"/>
  <c r="D6" i="4"/>
  <c r="D10" i="4"/>
  <c r="D12" i="4"/>
  <c r="Q6" i="4"/>
  <c r="D13" i="4" l="1"/>
  <c r="D42" i="4"/>
  <c r="D45" i="4"/>
  <c r="D51" i="4"/>
  <c r="D49" i="4"/>
  <c r="D47" i="4"/>
  <c r="D46" i="4"/>
  <c r="D43" i="4"/>
  <c r="D50" i="4"/>
  <c r="D48" i="4"/>
  <c r="D44" i="4"/>
  <c r="D41" i="4"/>
  <c r="D52" i="4" l="1"/>
  <c r="C36" i="4" l="1"/>
  <c r="D33" i="4" s="1"/>
  <c r="D32" i="4" l="1"/>
  <c r="D28" i="4"/>
  <c r="Q8" i="4"/>
  <c r="D30" i="4"/>
  <c r="D29" i="4"/>
  <c r="D31" i="4"/>
  <c r="Q9" i="4" l="1"/>
  <c r="D36" i="4"/>
  <c r="R6" i="4" l="1"/>
  <c r="R7" i="4"/>
  <c r="R8" i="4"/>
  <c r="R9" i="4" l="1"/>
</calcChain>
</file>

<file path=xl/sharedStrings.xml><?xml version="1.0" encoding="utf-8"?>
<sst xmlns="http://schemas.openxmlformats.org/spreadsheetml/2006/main" count="843" uniqueCount="207">
  <si>
    <t>DESPESAS LIQUIDADAS (CONTROLE EMPENHO)</t>
  </si>
  <si>
    <t>RESTOS A PAGAR NAO PROCESSADOS LIQUIDADOS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</si>
  <si>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</si>
  <si>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</si>
  <si>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</si>
  <si>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</si>
  <si>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</si>
  <si>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ALIMENTOS PARA ANIMAIS</t>
  </si>
  <si>
    <t>GENEROS DE ALIMENTACAO</t>
  </si>
  <si>
    <t>ANIMAIS PARA PESQUISA E ABATE</t>
  </si>
  <si>
    <t>MATERIAL FARMACOLOGICO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</si>
  <si>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</si>
  <si>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</si>
  <si>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</si>
  <si>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</si>
  <si>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</si>
  <si>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</si>
  <si>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</si>
  <si>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</si>
  <si>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</si>
  <si>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</si>
  <si>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</si>
  <si>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</si>
  <si>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</si>
  <si>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</si>
  <si>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</si>
  <si>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</si>
  <si>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</si>
  <si>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</si>
  <si>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</si>
  <si>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</si>
  <si>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</si>
  <si>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</si>
  <si>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</si>
  <si>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</si>
  <si>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</si>
  <si>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</si>
  <si>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CONDOMINIOS</t>
  </si>
  <si>
    <t>MANUTENCAO E CONSERV. DE BENS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</si>
  <si>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</si>
  <si>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</si>
  <si>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</si>
  <si>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</si>
  <si>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</si>
  <si>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SERVICOS DE TELECOMUNICACOES</t>
  </si>
  <si>
    <t>SERVICOS GRAFICOS E EDITORIAIS</t>
  </si>
  <si>
    <t>SEGUROS EM GERAL</t>
  </si>
  <si>
    <t>VIGILANCIA OSTENSIVA/MONITORADA/RASTREAMENTO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</si>
  <si>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</si>
  <si>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</si>
  <si>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</si>
  <si>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</si>
  <si>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</si>
  <si>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</si>
  <si>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</si>
  <si>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</si>
  <si>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</si>
  <si>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</si>
  <si>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</si>
  <si>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</si>
  <si>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</si>
  <si>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</si>
  <si>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</si>
  <si>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</si>
  <si>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</si>
  <si>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SERV.MEDICO-HOSPITAL.,ODONTOL.E LABORATORIAIS</t>
  </si>
  <si>
    <t>NATUREZA DE DESPESA DETALHADA</t>
  </si>
  <si>
    <t>LIQUIDADO</t>
  </si>
  <si>
    <t>GRUPO DE DESPESA</t>
  </si>
  <si>
    <t>AÇÃO</t>
  </si>
  <si>
    <t>%</t>
  </si>
  <si>
    <t>DESPESAS CORRENTES</t>
  </si>
  <si>
    <t>OUTROS</t>
  </si>
  <si>
    <t>TOTAL</t>
  </si>
  <si>
    <t>FOLHA</t>
  </si>
  <si>
    <t>INVESTIMENTOS</t>
  </si>
  <si>
    <t>MATERIAL P/ AUDIO, VIDEO E FOTO</t>
  </si>
  <si>
    <t>SERVICOS TECNICOS PROFISSIONAIS</t>
  </si>
  <si>
    <t>MANUTENCAO E CONSERVACAO DE EQUIPAMENTOS DE TIC</t>
  </si>
  <si>
    <t>AUXILIO A PESSOAS FISICAS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</si>
  <si>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</si>
  <si>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</si>
  <si>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</si>
  <si>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</si>
  <si>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</si>
  <si>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</si>
  <si>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</si>
  <si>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</si>
  <si>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</si>
  <si>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</si>
  <si>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</si>
  <si>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</si>
  <si>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</si>
  <si>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</si>
  <si>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</si>
  <si>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</si>
  <si>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</si>
  <si>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MATERIAL DE MANOBRA E PATRULHAMENTO</t>
  </si>
  <si>
    <t>SERVICOS DE ESTACIONAMENTO DE VEICULOS</t>
  </si>
  <si>
    <t>MATERIAL P/ FESTIVIDADES E HOMENAGENS</t>
  </si>
  <si>
    <t>ASSINATURAS DE PERIODICOS E ANUIDADES</t>
  </si>
  <si>
    <t>SERVICOS DE APOIO AO ENSINO</t>
  </si>
  <si>
    <t>DIGITALIZACAO/INDEXACAO DE DOCUMENTOS</t>
  </si>
  <si>
    <t>UNIFORMES, TECIDOS E AVIAMENTOS</t>
  </si>
  <si>
    <t>SERVICOS DE SELECAO E TREINAMENTO</t>
  </si>
  <si>
    <t>APOSENTADORIAS E PENSOES CIVIS DA UNIAO</t>
  </si>
  <si>
    <t>PESSOAL E ENCARGOS SOCIAIS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</si>
  <si>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</si>
  <si>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</si>
  <si>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</si>
  <si>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</si>
  <si>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</si>
  <si>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</si>
  <si>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</si>
  <si>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</si>
  <si>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</si>
  <si>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</si>
  <si>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</si>
  <si>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</si>
  <si>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</si>
  <si>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</si>
  <si>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</si>
  <si>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</si>
  <si>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</si>
  <si>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</si>
  <si>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</si>
  <si>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</si>
  <si>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</si>
  <si>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</si>
  <si>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</si>
  <si>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</si>
  <si>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</si>
  <si>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</si>
  <si>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</si>
  <si>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</si>
  <si>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</si>
  <si>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</si>
  <si>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</si>
  <si>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</si>
  <si>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</si>
  <si>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</si>
  <si>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</si>
  <si>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</si>
  <si>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</si>
  <si>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</si>
  <si>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</si>
  <si>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</si>
  <si>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</si>
  <si>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</si>
  <si>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</si>
  <si>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</si>
  <si>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</si>
  <si>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</si>
  <si>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</si>
  <si>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</si>
  <si>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</si>
  <si>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</si>
  <si>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APARELHOS DE MEDICAO E ORIENTACAO</t>
  </si>
  <si>
    <t>MAQUINAS E EQUIPAMENTOS ENERGETICOS</t>
  </si>
  <si>
    <t>EQUIPAMENTOS DE TIC - COMPUTADORES</t>
  </si>
  <si>
    <t>MOBILIARIO EM GERAL</t>
  </si>
  <si>
    <t>APAR.EQUIP.UTENS.MED.,ODONT,LABOR.HOSPIT.</t>
  </si>
  <si>
    <t>APARELHOS E UTENSILIOS DOMESTICOS</t>
  </si>
  <si>
    <t>COLECOES E MATERIAIS BIBLIOGRAFICOS</t>
  </si>
  <si>
    <t>MAQUINAS E EQUIPAMENTOS DE NATUREZA INDUSTRIAL</t>
  </si>
  <si>
    <t>EQUIPAMENTOS PARA AUDIO, VIDEO E FOTO</t>
  </si>
  <si>
    <t>MAQUINAS, UTENSILIOS E EQUIPAMENTOS  DIVERSOS</t>
  </si>
  <si>
    <t>MATERIAL DE TIC (PERMANENTE)</t>
  </si>
  <si>
    <t>EQUIPAMENTOS DE TIC - ATIVOS DE REDE</t>
  </si>
  <si>
    <t>MAQ., FERRAMENTAS  E  UTENSILIOS  DE  OFICINA</t>
  </si>
  <si>
    <t>MAQUINAS E EQUIPAMENTOS AGRIC. E  RODOVIARIOS</t>
  </si>
  <si>
    <t>EQUIPAMENTOS DE TIC - TELEFONIA</t>
  </si>
  <si>
    <t>AJUDA DE CUSTO - PESSOAL CIVIL</t>
  </si>
  <si>
    <t>SEMOVENTES E EQUIPAMENTOS DE MONTARIA</t>
  </si>
  <si>
    <t>AUXILIO-MORADIA (ACORDAO TCU 1690/2002)</t>
  </si>
  <si>
    <t>PREMIACOES CULTURAIS</t>
  </si>
  <si>
    <t>MATERIAL DE CAMA, MESA E BANHO</t>
  </si>
  <si>
    <t>BANDEIRAS, FLAMULAS E INSIGNIAS</t>
  </si>
  <si>
    <t>LOCACAO DE MEIOS DE TRANSPORTE</t>
  </si>
  <si>
    <t>APARELHOS E EQUIP. P/ ESPORTES E DIVERSOES</t>
  </si>
  <si>
    <t>INSTRUMENTOS MUSICAIS E ARTISTICOS</t>
  </si>
  <si>
    <t>EQUIPAMENTOS DE TIC - SERVIDORES/STORAGE</t>
  </si>
  <si>
    <t>APOSENTADORIAS, RESERVA REMUNERADA E REFORMAS</t>
  </si>
  <si>
    <t>AUXILIO-FUNERAL INATIVO CIVIL</t>
  </si>
  <si>
    <t>Relatório de Despesas Liquidadas - 2º Trimestre de 2021</t>
  </si>
  <si>
    <t>CONTRIBUICOES A ENTIDADES NACIONAIS SEM EXIGENCIA DE PROGRAM</t>
  </si>
  <si>
    <t>ENTIDADES REPRESENTATIVAS DE CLASSE</t>
  </si>
  <si>
    <t>DIREITOS AUTORAIS</t>
  </si>
  <si>
    <t>PASSAGENS PARA O PAIS</t>
  </si>
  <si>
    <t>MULTAS DEDUTIVEIS</t>
  </si>
  <si>
    <t>CONTRIB.PREVIDENCIARIAS-SERVICOS DE TERCEIROS</t>
  </si>
  <si>
    <t>LOCACAO DE MAO-DE-OBRA</t>
  </si>
  <si>
    <t>SERVICOS DE ANALISES E PESQUISAS CIENTIFICAS</t>
  </si>
  <si>
    <t>MANUT.E CONS.DE B.MOVEIS DE OUTRAS NATUREZAS</t>
  </si>
  <si>
    <t>IMPOSTO S/ PROP. PREDIAL E TERRIT.URBANA-IPTU</t>
  </si>
  <si>
    <t>LOCACAO DE MAQUINAS E EQUIPAMENTOS</t>
  </si>
  <si>
    <t>IMPOSTO S/ PROPR.DE VEICULOS AUTOMOTORES-IPVA</t>
  </si>
  <si>
    <t>OUTROS SERVICOS DE TERCEIROS-PESSOA JURIDICA</t>
  </si>
  <si>
    <t>EQUIPAMENTO DE PROTECAO, SEGURANCA E  SOCORRO</t>
  </si>
  <si>
    <t>EQUIP. E UTENSILIOS HIDRAULICOS E ELETRICOS</t>
  </si>
  <si>
    <t>EQUIPAMENTOS DE TIC - IMPRESSORAS</t>
  </si>
  <si>
    <t>13 SALARIO - PESSOAL CIVIL</t>
  </si>
  <si>
    <t>13 SALARIO - PENSOES CIVIS</t>
  </si>
  <si>
    <t>INDENIZACOES E RESTITUICOES</t>
  </si>
  <si>
    <t>INDENIZACAO œ 2º ART.12 LEI 8.745/93</t>
  </si>
  <si>
    <t>FERIAS - ABONO PECUNIARIO</t>
  </si>
  <si>
    <t>INDENIZACOES E RESTITUICOES TRABALHISTAS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</si>
</sst>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;\(#,##0.00\)"/>
    <numFmt numFmtId="166" formatCode="#,##0.00_)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right" vertical="center"/>
    </xf>
    <xf numFmtId="166" fontId="1" fillId="5" borderId="8" xfId="0" applyNumberFormat="1" applyFont="1" applyFill="1" applyBorder="1" applyAlignment="1">
      <alignment horizontal="right" vertical="center"/>
    </xf>
    <xf numFmtId="166" fontId="3" fillId="2" borderId="6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164" fontId="10" fillId="5" borderId="8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8" fillId="3" borderId="4" xfId="3" applyFill="1" applyBorder="1" applyAlignment="1">
      <alignment horizontal="left" vertical="center" wrapText="1"/>
    </xf>
    <xf numFmtId="164" fontId="8" fillId="3" borderId="4" xfId="3" applyNumberFormat="1" applyFill="1" applyBorder="1" applyAlignment="1">
      <alignment horizontal="left" vertical="center" wrapText="1"/>
    </xf>
    <xf numFmtId="10" fontId="8" fillId="3" borderId="4" xfId="3" applyNumberFormat="1" applyFill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-1.8423896344864812E-2"/>
                  <c:y val="-3.3092254367783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603460101494286"/>
                  <c:y val="1.22887805368939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34074820943E-2"/>
                  <c:y val="-8.809719537385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4972186757033293"/>
                  <c:y val="-2.79045802285349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'2º Trimestre'!$C$6:$C$12</c:f>
              <c:numCache>
                <c:formatCode>_-"R$"\ * #,##0.00_-;\-"R$"\ * #,##0.00_-;_-"R$"\ * "-"??_-;_-@_-</c:formatCode>
                <c:ptCount val="7"/>
                <c:pt idx="0">
                  <c:v>1197697.6400000001</c:v>
                </c:pt>
                <c:pt idx="1">
                  <c:v>1244873.7</c:v>
                </c:pt>
                <c:pt idx="2">
                  <c:v>1041080.8899999999</c:v>
                </c:pt>
                <c:pt idx="3">
                  <c:v>839750.07000000007</c:v>
                </c:pt>
                <c:pt idx="4">
                  <c:v>1011784.9299999999</c:v>
                </c:pt>
                <c:pt idx="5">
                  <c:v>850536</c:v>
                </c:pt>
                <c:pt idx="6">
                  <c:v>8866244.4000000022</c:v>
                </c:pt>
              </c:numCache>
            </c:numRef>
          </c:val>
        </c:ser>
        <c:ser>
          <c:idx val="1"/>
          <c:order val="1"/>
          <c:cat>
            <c:strRef>
              <c:f>'2º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'2º Trimestre'!$D$6:$D$12</c:f>
              <c:numCache>
                <c:formatCode>0.00%</c:formatCode>
                <c:ptCount val="7"/>
                <c:pt idx="0">
                  <c:v>7.9570835484184463E-2</c:v>
                </c:pt>
                <c:pt idx="1">
                  <c:v>8.2705047645654534E-2</c:v>
                </c:pt>
                <c:pt idx="2">
                  <c:v>6.9165767266535089E-2</c:v>
                </c:pt>
                <c:pt idx="3">
                  <c:v>5.5790052878289371E-2</c:v>
                </c:pt>
                <c:pt idx="4">
                  <c:v>6.7219446312348982E-2</c:v>
                </c:pt>
                <c:pt idx="5">
                  <c:v>5.6506632282732318E-2</c:v>
                </c:pt>
                <c:pt idx="6">
                  <c:v>0.58904221813025526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726271047518521E-3"/>
                  <c:y val="-0.29992241213750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'2º Trimestre'!$C$17:$C$21</c:f>
              <c:numCache>
                <c:formatCode>_-"R$"\ * #,##0.00_-;\-"R$"\ * #,##0.00_-;_-"R$"\ * "-"??_-;_-@_-</c:formatCode>
                <c:ptCount val="5"/>
                <c:pt idx="0">
                  <c:v>6801638.1200000001</c:v>
                </c:pt>
                <c:pt idx="1">
                  <c:v>18915429.920000002</c:v>
                </c:pt>
                <c:pt idx="2">
                  <c:v>45945171.939999998</c:v>
                </c:pt>
                <c:pt idx="3">
                  <c:v>38997713.060000002</c:v>
                </c:pt>
                <c:pt idx="4">
                  <c:v>23575653.740000024</c:v>
                </c:pt>
              </c:numCache>
            </c:numRef>
          </c:val>
        </c:ser>
        <c:ser>
          <c:idx val="1"/>
          <c:order val="1"/>
          <c:cat>
            <c:strRef>
              <c:f>'2º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'2º Trimestre'!$D$17:$D$21</c:f>
              <c:numCache>
                <c:formatCode>0.00%</c:formatCode>
                <c:ptCount val="5"/>
                <c:pt idx="0">
                  <c:v>5.0669403470178127E-2</c:v>
                </c:pt>
                <c:pt idx="1">
                  <c:v>0.14091216461665551</c:v>
                </c:pt>
                <c:pt idx="2">
                  <c:v>0.34227261337075759</c:v>
                </c:pt>
                <c:pt idx="3">
                  <c:v>0.29051690527919105</c:v>
                </c:pt>
                <c:pt idx="4">
                  <c:v>0.1756289132632177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904713807743873E-2"/>
          <c:y val="0.21113690679412769"/>
          <c:w val="0.84782932838690295"/>
          <c:h val="0.7851596107886650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Trimestre'!$B$28:$B$35</c:f>
              <c:strCache>
                <c:ptCount val="6"/>
                <c:pt idx="0">
                  <c:v>OBRAS EM ANDAMENTO</c:v>
                </c:pt>
                <c:pt idx="1">
                  <c:v>MATERIAL DE TIC (PERMANENTE)</c:v>
                </c:pt>
                <c:pt idx="2">
                  <c:v>MAQUINAS E EQUIPAMENTOS AGRIC. E  RODOVIARIOS</c:v>
                </c:pt>
                <c:pt idx="3">
                  <c:v>EQUIPAMENTOS DE TIC - COMPUTADORES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'2º Trimestre'!$C$28:$C$35</c:f>
              <c:numCache>
                <c:formatCode>_-"R$"\ * #,##0.00_-;\-"R$"\ * #,##0.00_-;_-"R$"\ * "-"??_-;_-@_-</c:formatCode>
                <c:ptCount val="8"/>
                <c:pt idx="0">
                  <c:v>1554831.5</c:v>
                </c:pt>
                <c:pt idx="1">
                  <c:v>940584.6</c:v>
                </c:pt>
                <c:pt idx="2">
                  <c:v>458309.54</c:v>
                </c:pt>
                <c:pt idx="3">
                  <c:v>850124.54</c:v>
                </c:pt>
                <c:pt idx="4">
                  <c:v>755512.35</c:v>
                </c:pt>
                <c:pt idx="5">
                  <c:v>2636525.46</c:v>
                </c:pt>
              </c:numCache>
            </c:numRef>
          </c:val>
        </c:ser>
        <c:ser>
          <c:idx val="1"/>
          <c:order val="1"/>
          <c:cat>
            <c:strRef>
              <c:f>'2º Trimestre'!$B$28:$B$35</c:f>
              <c:strCache>
                <c:ptCount val="6"/>
                <c:pt idx="0">
                  <c:v>OBRAS EM ANDAMENTO</c:v>
                </c:pt>
                <c:pt idx="1">
                  <c:v>MATERIAL DE TIC (PERMANENTE)</c:v>
                </c:pt>
                <c:pt idx="2">
                  <c:v>MAQUINAS E EQUIPAMENTOS AGRIC. E  RODOVIARIOS</c:v>
                </c:pt>
                <c:pt idx="3">
                  <c:v>EQUIPAMENTOS DE TIC - COMPUTADORES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'2º Trimestre'!$D$28:$D$35</c:f>
              <c:numCache>
                <c:formatCode>0.00%</c:formatCode>
                <c:ptCount val="8"/>
                <c:pt idx="0">
                  <c:v>0.21607222099075502</c:v>
                </c:pt>
                <c:pt idx="1">
                  <c:v>0.13071140091495503</c:v>
                </c:pt>
                <c:pt idx="2">
                  <c:v>6.3690477205440771E-2</c:v>
                </c:pt>
                <c:pt idx="3">
                  <c:v>0.11814032419367884</c:v>
                </c:pt>
                <c:pt idx="4">
                  <c:v>0.10499223321012255</c:v>
                </c:pt>
                <c:pt idx="5">
                  <c:v>0.36639334348504776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5659922314223862"/>
                  <c:y val="5.9732685091922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7528520364529571"/>
                  <c:y val="-2.43388811292702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Trimestre'!$Q$6:$Q$8</c:f>
              <c:numCache>
                <c:formatCode>_-"R$"\ * #,##0.00_-;\-"R$"\ * #,##0.00_-;_-"R$"\ * "-"??_-;_-@_-</c:formatCode>
                <c:ptCount val="3"/>
                <c:pt idx="0">
                  <c:v>15051967.630000003</c:v>
                </c:pt>
                <c:pt idx="1">
                  <c:v>134235606.78000003</c:v>
                </c:pt>
                <c:pt idx="2">
                  <c:v>7195887.9900000002</c:v>
                </c:pt>
              </c:numCache>
            </c:numRef>
          </c:val>
        </c:ser>
        <c:ser>
          <c:idx val="1"/>
          <c:order val="1"/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Trimestre'!$R$6:$R$8</c:f>
              <c:numCache>
                <c:formatCode>0.00%</c:formatCode>
                <c:ptCount val="3"/>
                <c:pt idx="0">
                  <c:v>9.6188871329575071E-2</c:v>
                </c:pt>
                <c:pt idx="1">
                  <c:v>0.85782615441412935</c:v>
                </c:pt>
                <c:pt idx="2">
                  <c:v>4.5984974256295587E-2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Trimestre'!$C$41:$C$51</c:f>
              <c:numCache>
                <c:formatCode>_-"R$"\ * #,##0.00_-;\-"R$"\ * #,##0.00_-;_-"R$"\ * "-"??_-;_-@_-</c:formatCode>
                <c:ptCount val="11"/>
                <c:pt idx="0">
                  <c:v>2641217.5100000007</c:v>
                </c:pt>
                <c:pt idx="1">
                  <c:v>598982.91</c:v>
                </c:pt>
                <c:pt idx="2">
                  <c:v>2407781.15</c:v>
                </c:pt>
                <c:pt idx="3">
                  <c:v>1814052.6600000006</c:v>
                </c:pt>
                <c:pt idx="4">
                  <c:v>1410522.2799999996</c:v>
                </c:pt>
                <c:pt idx="5">
                  <c:v>1405872.55</c:v>
                </c:pt>
                <c:pt idx="6">
                  <c:v>1074353.8400000001</c:v>
                </c:pt>
                <c:pt idx="7">
                  <c:v>884123.88999999978</c:v>
                </c:pt>
                <c:pt idx="8">
                  <c:v>592152.26</c:v>
                </c:pt>
                <c:pt idx="9">
                  <c:v>696488.95999999985</c:v>
                </c:pt>
                <c:pt idx="10">
                  <c:v>1526419.6199999999</c:v>
                </c:pt>
              </c:numCache>
            </c:numRef>
          </c:val>
        </c:ser>
        <c:ser>
          <c:idx val="1"/>
          <c:order val="1"/>
          <c:cat>
            <c:strRef>
              <c:f>'2º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Trimestre'!$D$41:$D$51</c:f>
              <c:numCache>
                <c:formatCode>0.00%</c:formatCode>
                <c:ptCount val="11"/>
                <c:pt idx="0">
                  <c:v>0.17547323877682303</c:v>
                </c:pt>
                <c:pt idx="1">
                  <c:v>3.9794326211954528E-2</c:v>
                </c:pt>
                <c:pt idx="2">
                  <c:v>0.15996454478157818</c:v>
                </c:pt>
                <c:pt idx="3">
                  <c:v>0.12051930382738943</c:v>
                </c:pt>
                <c:pt idx="4">
                  <c:v>9.3710159008626545E-2</c:v>
                </c:pt>
                <c:pt idx="5">
                  <c:v>9.3401247236139601E-2</c:v>
                </c:pt>
                <c:pt idx="6">
                  <c:v>7.1376305504318976E-2</c:v>
                </c:pt>
                <c:pt idx="7">
                  <c:v>5.8738094030833354E-2</c:v>
                </c:pt>
                <c:pt idx="8">
                  <c:v>3.9340521754762769E-2</c:v>
                </c:pt>
                <c:pt idx="9">
                  <c:v>4.6272286595397089E-2</c:v>
                </c:pt>
                <c:pt idx="10">
                  <c:v>0.10140997227217662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&#186; Trimestr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12</xdr:row>
      <xdr:rowOff>118533</xdr:rowOff>
    </xdr:from>
    <xdr:to>
      <xdr:col>14</xdr:col>
      <xdr:colOff>237867</xdr:colOff>
      <xdr:row>23</xdr:row>
      <xdr:rowOff>118533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70" zoomScaleNormal="70" workbookViewId="0"/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" customWidth="1"/>
    <col min="15" max="15" width="3.42578125" hidden="1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3"/>
      <c r="B1" s="42" t="s">
        <v>184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2.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4" customFormat="1" ht="14.25" customHeight="1" x14ac:dyDescent="0.2">
      <c r="B3" s="43" t="s">
        <v>83</v>
      </c>
      <c r="C3" s="43"/>
      <c r="D3" s="4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43" t="s">
        <v>83</v>
      </c>
      <c r="Q3" s="43"/>
      <c r="R3" s="43"/>
    </row>
    <row r="4" spans="1:18" ht="13.5" thickBot="1" x14ac:dyDescent="0.25">
      <c r="B4" s="45" t="s">
        <v>71</v>
      </c>
      <c r="C4" s="45"/>
      <c r="D4" s="46"/>
      <c r="P4" s="47" t="s">
        <v>73</v>
      </c>
      <c r="Q4" s="47"/>
      <c r="R4" s="48"/>
    </row>
    <row r="5" spans="1:18" ht="14.25" thickTop="1" thickBot="1" x14ac:dyDescent="0.25">
      <c r="B5" s="25" t="s">
        <v>66</v>
      </c>
      <c r="C5" s="25" t="s">
        <v>67</v>
      </c>
      <c r="D5" s="14" t="s">
        <v>70</v>
      </c>
      <c r="P5" s="13" t="s">
        <v>68</v>
      </c>
      <c r="Q5" s="13" t="s">
        <v>67</v>
      </c>
      <c r="R5" s="14" t="s">
        <v>70</v>
      </c>
    </row>
    <row r="6" spans="1:18" ht="22.5" thickTop="1" thickBot="1" x14ac:dyDescent="0.25">
      <c r="B6" s="15" t="str">
        <f>'Despesas Correntes'!C44</f>
        <v>APOIO ADMINISTRATIVO, TECNICO E OPERACIONAL</v>
      </c>
      <c r="C6" s="16">
        <f>'Despesas Correntes'!F44</f>
        <v>1197697.6400000001</v>
      </c>
      <c r="D6" s="17">
        <f>C6/$C$13</f>
        <v>7.9570835484184463E-2</v>
      </c>
      <c r="P6" s="15" t="str">
        <f>B4</f>
        <v>DESPESAS CORRENTES</v>
      </c>
      <c r="Q6" s="16">
        <f>C13</f>
        <v>15051967.630000003</v>
      </c>
      <c r="R6" s="17">
        <f>Q6/$Q$9</f>
        <v>9.6188871329575071E-2</v>
      </c>
    </row>
    <row r="7" spans="1:18" ht="14.25" thickTop="1" thickBot="1" x14ac:dyDescent="0.25">
      <c r="B7" s="15" t="str">
        <f>'Despesas Correntes'!C45</f>
        <v>LIMPEZA E CONSERVACAO</v>
      </c>
      <c r="C7" s="16">
        <f>'Despesas Correntes'!F45</f>
        <v>1244873.7</v>
      </c>
      <c r="D7" s="17">
        <f t="shared" ref="D7:D12" si="0">C7/$C$13</f>
        <v>8.2705047645654534E-2</v>
      </c>
      <c r="P7" s="15" t="str">
        <f>B15</f>
        <v>FOLHA</v>
      </c>
      <c r="Q7" s="16">
        <f>C24</f>
        <v>134235606.78000003</v>
      </c>
      <c r="R7" s="17">
        <f>Q7/$Q$9</f>
        <v>0.85782615441412935</v>
      </c>
    </row>
    <row r="8" spans="1:18" ht="14.25" thickTop="1" thickBot="1" x14ac:dyDescent="0.25">
      <c r="B8" s="15" t="str">
        <f>'Despesas Correntes'!C46</f>
        <v>VIGILANCIA OSTENSIVA</v>
      </c>
      <c r="C8" s="16">
        <f>'Despesas Correntes'!F46</f>
        <v>1041080.8899999999</v>
      </c>
      <c r="D8" s="17">
        <f t="shared" si="0"/>
        <v>6.9165767266535089E-2</v>
      </c>
      <c r="P8" s="15" t="str">
        <f>B26</f>
        <v>INVESTIMENTOS</v>
      </c>
      <c r="Q8" s="16">
        <f>C36</f>
        <v>7195887.9900000002</v>
      </c>
      <c r="R8" s="17">
        <f>Q8/$Q$9</f>
        <v>4.5984974256295587E-2</v>
      </c>
    </row>
    <row r="9" spans="1:18" ht="14.25" thickTop="1" thickBot="1" x14ac:dyDescent="0.25">
      <c r="B9" s="15" t="str">
        <f>'Despesas Correntes'!C54</f>
        <v>MANUTENCAO E CONSERV. DE BENS IMOVEIS</v>
      </c>
      <c r="C9" s="16">
        <f>'Despesas Correntes'!F54</f>
        <v>839750.07000000007</v>
      </c>
      <c r="D9" s="17">
        <f t="shared" si="0"/>
        <v>5.5790052878289371E-2</v>
      </c>
      <c r="P9" s="18" t="s">
        <v>73</v>
      </c>
      <c r="Q9" s="19">
        <f>SUM(Q6:Q8)</f>
        <v>156483462.40000004</v>
      </c>
      <c r="R9" s="31">
        <f>SUM(R6:R8)</f>
        <v>1</v>
      </c>
    </row>
    <row r="10" spans="1:18" ht="14.25" thickTop="1" thickBot="1" x14ac:dyDescent="0.25">
      <c r="B10" s="15" t="str">
        <f>'Despesas Correntes'!C59</f>
        <v>SERVICOS DE ENERGIA ELETRICA</v>
      </c>
      <c r="C10" s="16">
        <f>'Despesas Correntes'!F59</f>
        <v>1011784.9299999999</v>
      </c>
      <c r="D10" s="17">
        <f t="shared" si="0"/>
        <v>6.7219446312348982E-2</v>
      </c>
    </row>
    <row r="11" spans="1:18" ht="14.25" thickTop="1" thickBot="1" x14ac:dyDescent="0.25">
      <c r="B11" s="15" t="str">
        <f>'Despesas Correntes'!C103</f>
        <v>BOLSAS DE ESTUDO NO PAIS</v>
      </c>
      <c r="C11" s="16">
        <f>'Despesas Correntes'!F103</f>
        <v>850536</v>
      </c>
      <c r="D11" s="17">
        <f t="shared" si="0"/>
        <v>5.6506632282732318E-2</v>
      </c>
    </row>
    <row r="12" spans="1:18" ht="14.25" thickTop="1" thickBot="1" x14ac:dyDescent="0.25">
      <c r="B12" s="15" t="s">
        <v>72</v>
      </c>
      <c r="C12" s="16">
        <f>'Despesas Correntes'!F135-(SUM(C6:C11))</f>
        <v>8866244.4000000022</v>
      </c>
      <c r="D12" s="17">
        <f t="shared" si="0"/>
        <v>0.58904221813025526</v>
      </c>
    </row>
    <row r="13" spans="1:18" ht="13.5" thickTop="1" x14ac:dyDescent="0.2">
      <c r="B13" s="20" t="s">
        <v>73</v>
      </c>
      <c r="C13" s="19">
        <f>SUM(C6:C12)</f>
        <v>15051967.630000003</v>
      </c>
      <c r="D13" s="34">
        <f>SUM(D6:D12)</f>
        <v>1</v>
      </c>
    </row>
    <row r="15" spans="1:18" ht="13.5" thickBot="1" x14ac:dyDescent="0.25">
      <c r="B15" s="45" t="s">
        <v>74</v>
      </c>
      <c r="C15" s="45"/>
      <c r="D15" s="46"/>
    </row>
    <row r="16" spans="1:18" ht="14.25" thickTop="1" thickBot="1" x14ac:dyDescent="0.25">
      <c r="B16" s="25" t="s">
        <v>66</v>
      </c>
      <c r="C16" s="25" t="s">
        <v>67</v>
      </c>
      <c r="D16" s="14" t="s">
        <v>70</v>
      </c>
    </row>
    <row r="17" spans="2:4" ht="14.25" thickTop="1" thickBot="1" x14ac:dyDescent="0.25">
      <c r="B17" s="15" t="str">
        <f>Folha!D4</f>
        <v>PROVENTOS - PESSOAL CIVIL</v>
      </c>
      <c r="C17" s="16">
        <f>Folha!G4</f>
        <v>6801638.1200000001</v>
      </c>
      <c r="D17" s="17">
        <f>C17/$C$24</f>
        <v>5.0669403470178127E-2</v>
      </c>
    </row>
    <row r="18" spans="2:4" ht="14.25" thickTop="1" thickBot="1" x14ac:dyDescent="0.25">
      <c r="B18" s="15" t="str">
        <f>Folha!D13</f>
        <v>CONTRIBUICAO PATRONAL PARA O RPPS</v>
      </c>
      <c r="C18" s="16">
        <f>Folha!G13</f>
        <v>18915429.920000002</v>
      </c>
      <c r="D18" s="17">
        <f t="shared" ref="D18:D21" si="1">C18/$C$24</f>
        <v>0.14091216461665551</v>
      </c>
    </row>
    <row r="19" spans="2:4" ht="14.25" customHeight="1" thickTop="1" thickBot="1" x14ac:dyDescent="0.25">
      <c r="B19" s="15" t="str">
        <f>Folha!D23</f>
        <v>VENCIMENTOS E SALARIOS</v>
      </c>
      <c r="C19" s="16">
        <f>Folha!G23</f>
        <v>45945171.939999998</v>
      </c>
      <c r="D19" s="17">
        <f t="shared" si="1"/>
        <v>0.34227261337075759</v>
      </c>
    </row>
    <row r="20" spans="2:4" ht="22.5" thickTop="1" thickBot="1" x14ac:dyDescent="0.25">
      <c r="B20" s="15" t="str">
        <f>Folha!D31</f>
        <v>GRATIFICACAO POR EXERCICIO DE CARGO EFETIVO</v>
      </c>
      <c r="C20" s="16">
        <f>Folha!G31</f>
        <v>38997713.060000002</v>
      </c>
      <c r="D20" s="17">
        <f t="shared" si="1"/>
        <v>0.29051690527919105</v>
      </c>
    </row>
    <row r="21" spans="2:4" ht="14.25" thickTop="1" thickBot="1" x14ac:dyDescent="0.25">
      <c r="B21" s="15" t="s">
        <v>72</v>
      </c>
      <c r="C21" s="16">
        <f>Folha!G57-(SUM(C17:C20))</f>
        <v>23575653.740000024</v>
      </c>
      <c r="D21" s="17">
        <f t="shared" si="1"/>
        <v>0.1756289132632177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73</v>
      </c>
      <c r="C24" s="19">
        <f>SUM(C17:C23)</f>
        <v>134235606.78000003</v>
      </c>
      <c r="D24" s="34">
        <f>SUM(D17:D23)</f>
        <v>1</v>
      </c>
    </row>
    <row r="26" spans="2:4" ht="13.5" thickBot="1" x14ac:dyDescent="0.25">
      <c r="B26" s="45" t="s">
        <v>75</v>
      </c>
      <c r="C26" s="45"/>
      <c r="D26" s="46"/>
    </row>
    <row r="27" spans="2:4" ht="14.25" thickTop="1" thickBot="1" x14ac:dyDescent="0.25">
      <c r="B27" s="25" t="s">
        <v>66</v>
      </c>
      <c r="C27" s="25" t="s">
        <v>67</v>
      </c>
      <c r="D27" s="14" t="s">
        <v>70</v>
      </c>
    </row>
    <row r="28" spans="2:4" ht="14.25" thickTop="1" thickBot="1" x14ac:dyDescent="0.25">
      <c r="B28" s="15" t="str">
        <f>Investimentos!C6</f>
        <v>OBRAS EM ANDAMENTO</v>
      </c>
      <c r="C28" s="16">
        <f>Investimentos!F6</f>
        <v>1554831.5</v>
      </c>
      <c r="D28" s="17">
        <f>C28/$C$36</f>
        <v>0.21607222099075502</v>
      </c>
    </row>
    <row r="29" spans="2:4" ht="14.25" thickTop="1" thickBot="1" x14ac:dyDescent="0.25">
      <c r="B29" s="15" t="str">
        <f>Investimentos!C18</f>
        <v>MATERIAL DE TIC (PERMANENTE)</v>
      </c>
      <c r="C29" s="16">
        <f>Investimentos!F18</f>
        <v>940584.6</v>
      </c>
      <c r="D29" s="17">
        <f t="shared" ref="D29:D34" si="2">C29/$C$36</f>
        <v>0.13071140091495503</v>
      </c>
    </row>
    <row r="30" spans="2:4" ht="22.5" thickTop="1" thickBot="1" x14ac:dyDescent="0.25">
      <c r="B30" s="15" t="str">
        <f>Investimentos!C22</f>
        <v>MAQUINAS E EQUIPAMENTOS AGRIC. E  RODOVIARIOS</v>
      </c>
      <c r="C30" s="16">
        <f>Investimentos!F22</f>
        <v>458309.54</v>
      </c>
      <c r="D30" s="17">
        <f t="shared" si="2"/>
        <v>6.3690477205440771E-2</v>
      </c>
    </row>
    <row r="31" spans="2:4" ht="14.25" thickTop="1" thickBot="1" x14ac:dyDescent="0.25">
      <c r="B31" s="15" t="str">
        <f>Investimentos!C23</f>
        <v>EQUIPAMENTOS DE TIC - COMPUTADORES</v>
      </c>
      <c r="C31" s="16">
        <f>Investimentos!F23</f>
        <v>850124.54</v>
      </c>
      <c r="D31" s="17">
        <f t="shared" si="2"/>
        <v>0.11814032419367884</v>
      </c>
    </row>
    <row r="32" spans="2:4" ht="14.25" thickTop="1" thickBot="1" x14ac:dyDescent="0.25">
      <c r="B32" s="15" t="str">
        <f>Investimentos!C24</f>
        <v>MOBILIARIO EM GERAL</v>
      </c>
      <c r="C32" s="16">
        <f>Investimentos!F24</f>
        <v>755512.35</v>
      </c>
      <c r="D32" s="17">
        <f t="shared" si="2"/>
        <v>0.10499223321012255</v>
      </c>
    </row>
    <row r="33" spans="2:4" ht="14.25" thickTop="1" thickBot="1" x14ac:dyDescent="0.25">
      <c r="B33" s="15" t="s">
        <v>72</v>
      </c>
      <c r="C33" s="16">
        <f>Investimentos!F41-(SUM(C26:C32))</f>
        <v>2636525.46</v>
      </c>
      <c r="D33" s="17">
        <f>C33/$C$36</f>
        <v>0.36639334348504776</v>
      </c>
    </row>
    <row r="34" spans="2:4" ht="14.25" thickTop="1" thickBot="1" x14ac:dyDescent="0.25">
      <c r="B34" s="15"/>
      <c r="C34" s="16"/>
      <c r="D34" s="17"/>
    </row>
    <row r="35" spans="2:4" ht="14.25" thickTop="1" thickBot="1" x14ac:dyDescent="0.25">
      <c r="B35" s="52"/>
      <c r="C35" s="53"/>
      <c r="D35" s="54"/>
    </row>
    <row r="36" spans="2:4" ht="13.5" thickTop="1" x14ac:dyDescent="0.2">
      <c r="B36" s="20" t="s">
        <v>73</v>
      </c>
      <c r="C36" s="19">
        <f>SUM(C28:C35)</f>
        <v>7195887.9900000002</v>
      </c>
      <c r="D36" s="34">
        <f>SUM(D28:D35)</f>
        <v>1</v>
      </c>
    </row>
    <row r="38" spans="2:4" ht="15.75" x14ac:dyDescent="0.2">
      <c r="B38" s="44" t="s">
        <v>82</v>
      </c>
      <c r="C38" s="44"/>
      <c r="D38" s="44"/>
    </row>
    <row r="39" spans="2:4" ht="13.5" thickBot="1" x14ac:dyDescent="0.25">
      <c r="B39" s="45" t="s">
        <v>95</v>
      </c>
      <c r="C39" s="45"/>
      <c r="D39" s="46"/>
    </row>
    <row r="40" spans="2:4" ht="14.25" thickTop="1" thickBot="1" x14ac:dyDescent="0.25">
      <c r="B40" s="27" t="s">
        <v>66</v>
      </c>
      <c r="C40" s="27" t="s">
        <v>67</v>
      </c>
      <c r="D40" s="14" t="s">
        <v>70</v>
      </c>
    </row>
    <row r="41" spans="2:4" ht="14.25" thickTop="1" thickBot="1" x14ac:dyDescent="0.25">
      <c r="B41" s="15" t="s">
        <v>84</v>
      </c>
      <c r="C41" s="16">
        <f>Reitoria!F45</f>
        <v>2641217.5100000007</v>
      </c>
      <c r="D41" s="17">
        <f>C41/$C$52</f>
        <v>0.17547323877682303</v>
      </c>
    </row>
    <row r="42" spans="2:4" ht="14.25" thickTop="1" thickBot="1" x14ac:dyDescent="0.25">
      <c r="B42" s="15" t="s">
        <v>85</v>
      </c>
      <c r="C42" s="16">
        <f>'Santo Augusto'!F42</f>
        <v>598982.91</v>
      </c>
      <c r="D42" s="17">
        <f t="shared" ref="D42:D51" si="3">C42/$C$52</f>
        <v>3.9794326211954528E-2</v>
      </c>
    </row>
    <row r="43" spans="2:4" ht="14.25" thickTop="1" thickBot="1" x14ac:dyDescent="0.25">
      <c r="B43" s="15" t="s">
        <v>86</v>
      </c>
      <c r="C43" s="16">
        <f>Alegrete!F42</f>
        <v>2407781.15</v>
      </c>
      <c r="D43" s="17">
        <f t="shared" si="3"/>
        <v>0.15996454478157818</v>
      </c>
    </row>
    <row r="44" spans="2:4" ht="14.25" thickTop="1" thickBot="1" x14ac:dyDescent="0.25">
      <c r="B44" s="15" t="s">
        <v>87</v>
      </c>
      <c r="C44" s="16">
        <f>'São Vicente do Sul'!F57</f>
        <v>1814052.6600000006</v>
      </c>
      <c r="D44" s="17">
        <f t="shared" si="3"/>
        <v>0.12051930382738943</v>
      </c>
    </row>
    <row r="45" spans="2:4" ht="14.25" thickTop="1" thickBot="1" x14ac:dyDescent="0.25">
      <c r="B45" s="15" t="s">
        <v>88</v>
      </c>
      <c r="C45" s="16">
        <f>'Júlio de Castilhos'!F54</f>
        <v>1410522.2799999996</v>
      </c>
      <c r="D45" s="17">
        <f t="shared" si="3"/>
        <v>9.3710159008626545E-2</v>
      </c>
    </row>
    <row r="46" spans="2:4" ht="14.25" thickTop="1" thickBot="1" x14ac:dyDescent="0.25">
      <c r="B46" s="15" t="s">
        <v>89</v>
      </c>
      <c r="C46" s="16">
        <f>'São Borja'!F51</f>
        <v>1405872.55</v>
      </c>
      <c r="D46" s="17">
        <f t="shared" si="3"/>
        <v>9.3401247236139601E-2</v>
      </c>
    </row>
    <row r="47" spans="2:4" ht="14.25" thickTop="1" thickBot="1" x14ac:dyDescent="0.25">
      <c r="B47" s="15" t="s">
        <v>90</v>
      </c>
      <c r="C47" s="16">
        <f>'Santa Rosa'!F38</f>
        <v>1074353.8400000001</v>
      </c>
      <c r="D47" s="17">
        <f t="shared" si="3"/>
        <v>7.1376305504318976E-2</v>
      </c>
    </row>
    <row r="48" spans="2:4" ht="14.25" thickTop="1" thickBot="1" x14ac:dyDescent="0.25">
      <c r="B48" s="15" t="s">
        <v>91</v>
      </c>
      <c r="C48" s="16">
        <f>Panambi!F45</f>
        <v>884123.88999999978</v>
      </c>
      <c r="D48" s="17">
        <f t="shared" si="3"/>
        <v>5.8738094030833354E-2</v>
      </c>
    </row>
    <row r="49" spans="2:4" ht="14.25" thickTop="1" thickBot="1" x14ac:dyDescent="0.25">
      <c r="B49" s="15" t="s">
        <v>92</v>
      </c>
      <c r="C49" s="16">
        <f>Jaguari!F28</f>
        <v>592152.26</v>
      </c>
      <c r="D49" s="17">
        <f t="shared" si="3"/>
        <v>3.9340521754762769E-2</v>
      </c>
    </row>
    <row r="50" spans="2:4" ht="14.25" thickTop="1" thickBot="1" x14ac:dyDescent="0.25">
      <c r="B50" s="15" t="s">
        <v>93</v>
      </c>
      <c r="C50" s="16">
        <f>'Santo Ângelo'!F38</f>
        <v>696488.95999999985</v>
      </c>
      <c r="D50" s="17">
        <f t="shared" si="3"/>
        <v>4.6272286595397089E-2</v>
      </c>
    </row>
    <row r="51" spans="2:4" ht="14.25" thickTop="1" thickBot="1" x14ac:dyDescent="0.25">
      <c r="B51" s="15" t="s">
        <v>94</v>
      </c>
      <c r="C51" s="16">
        <f>'Frederico Westphalen'!F43</f>
        <v>1526419.6199999999</v>
      </c>
      <c r="D51" s="17">
        <f t="shared" si="3"/>
        <v>0.10140997227217662</v>
      </c>
    </row>
    <row r="52" spans="2:4" ht="13.5" thickTop="1" x14ac:dyDescent="0.2">
      <c r="B52" s="20" t="s">
        <v>73</v>
      </c>
      <c r="C52" s="19">
        <f>SUM(C41:C51)</f>
        <v>15051967.629999999</v>
      </c>
      <c r="D52" s="34">
        <f>SUM(D41:D51)</f>
        <v>1</v>
      </c>
    </row>
    <row r="55" spans="2:4" x14ac:dyDescent="0.2">
      <c r="C55" s="30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12" location="Folha!A1" display="Folha!A1"/>
    <hyperlink ref="B21" location="Folha!A1" display="Folha!A1"/>
    <hyperlink ref="C21" location="'Despesas Correntes'!A1" display="'Despesas Correntes'!A1"/>
    <hyperlink ref="B33" location="Folha!A1" display="Folha!A1"/>
    <hyperlink ref="C33" location="'Despesas Correntes'!A1" display="'Despesas Correntes'!A1"/>
    <hyperlink ref="B6:D12" location="'Despesas Correntes'!A1" display="'Despesas Correntes'!A1"/>
    <hyperlink ref="B17:D23" location="Folha!A1" display="Folha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503.97</v>
      </c>
      <c r="E4" s="37"/>
      <c r="F4" s="26">
        <f>SUM(D4,E4)</f>
        <v>503.97</v>
      </c>
      <c r="G4" s="9">
        <f>F4/$F$51</f>
        <v>3.5847488451211314E-4</v>
      </c>
    </row>
    <row r="5" spans="2:7" ht="14.25" thickTop="1" thickBot="1" x14ac:dyDescent="0.25">
      <c r="B5" s="51"/>
      <c r="C5" s="41" t="s">
        <v>3</v>
      </c>
      <c r="D5" s="36">
        <v>16450</v>
      </c>
      <c r="E5" s="37">
        <v>6600</v>
      </c>
      <c r="F5" s="26">
        <f t="shared" ref="F5:F50" si="0">SUM(D5,E5)</f>
        <v>23050</v>
      </c>
      <c r="G5" s="9">
        <f t="shared" ref="G5:G50" si="1">F5/$F$51</f>
        <v>1.6395511812219394E-2</v>
      </c>
    </row>
    <row r="6" spans="2:7" ht="14.25" thickTop="1" thickBot="1" x14ac:dyDescent="0.25">
      <c r="B6" s="51"/>
      <c r="C6" s="41" t="s">
        <v>8</v>
      </c>
      <c r="D6" s="36"/>
      <c r="E6" s="37">
        <v>1763.38</v>
      </c>
      <c r="F6" s="26">
        <f t="shared" si="0"/>
        <v>1763.38</v>
      </c>
      <c r="G6" s="9">
        <f t="shared" si="1"/>
        <v>1.254295775246483E-3</v>
      </c>
    </row>
    <row r="7" spans="2:7" ht="14.25" thickTop="1" thickBot="1" x14ac:dyDescent="0.25">
      <c r="B7" s="51"/>
      <c r="C7" s="41" t="s">
        <v>13</v>
      </c>
      <c r="D7" s="36"/>
      <c r="E7" s="37">
        <v>2261.1999999999998</v>
      </c>
      <c r="F7" s="26">
        <f t="shared" si="0"/>
        <v>2261.1999999999998</v>
      </c>
      <c r="G7" s="9">
        <f t="shared" si="1"/>
        <v>1.6083961522685678E-3</v>
      </c>
    </row>
    <row r="8" spans="2:7" ht="14.25" thickTop="1" thickBot="1" x14ac:dyDescent="0.25">
      <c r="B8" s="51"/>
      <c r="C8" s="41" t="s">
        <v>14</v>
      </c>
      <c r="D8" s="36"/>
      <c r="E8" s="37">
        <v>7600</v>
      </c>
      <c r="F8" s="26">
        <f t="shared" si="0"/>
        <v>7600</v>
      </c>
      <c r="G8" s="9">
        <f t="shared" si="1"/>
        <v>5.405895434831557E-3</v>
      </c>
    </row>
    <row r="9" spans="2:7" ht="14.25" thickTop="1" thickBot="1" x14ac:dyDescent="0.25">
      <c r="B9" s="51"/>
      <c r="C9" s="41" t="s">
        <v>103</v>
      </c>
      <c r="D9" s="36"/>
      <c r="E9" s="37">
        <v>735.28</v>
      </c>
      <c r="F9" s="26">
        <f t="shared" si="0"/>
        <v>735.28</v>
      </c>
      <c r="G9" s="9">
        <f t="shared" si="1"/>
        <v>5.2300615727933519E-4</v>
      </c>
    </row>
    <row r="10" spans="2:7" ht="14.25" thickTop="1" thickBot="1" x14ac:dyDescent="0.25">
      <c r="B10" s="51"/>
      <c r="C10" s="41" t="s">
        <v>20</v>
      </c>
      <c r="D10" s="36"/>
      <c r="E10" s="37">
        <v>58466.75</v>
      </c>
      <c r="F10" s="26">
        <f t="shared" si="0"/>
        <v>58466.75</v>
      </c>
      <c r="G10" s="9">
        <f t="shared" si="1"/>
        <v>4.1587518015057626E-2</v>
      </c>
    </row>
    <row r="11" spans="2:7" ht="14.25" thickTop="1" thickBot="1" x14ac:dyDescent="0.25">
      <c r="B11" s="51"/>
      <c r="C11" s="41" t="s">
        <v>21</v>
      </c>
      <c r="D11" s="36"/>
      <c r="E11" s="37">
        <v>25654.19</v>
      </c>
      <c r="F11" s="26">
        <f t="shared" si="0"/>
        <v>25654.19</v>
      </c>
      <c r="G11" s="9">
        <f t="shared" si="1"/>
        <v>1.8247877448065969E-2</v>
      </c>
    </row>
    <row r="12" spans="2:7" ht="14.25" thickTop="1" thickBot="1" x14ac:dyDescent="0.25">
      <c r="B12" s="51"/>
      <c r="C12" s="41" t="s">
        <v>22</v>
      </c>
      <c r="D12" s="36"/>
      <c r="E12" s="37">
        <v>149.34</v>
      </c>
      <c r="F12" s="26">
        <f t="shared" si="0"/>
        <v>149.34</v>
      </c>
      <c r="G12" s="9">
        <f t="shared" si="1"/>
        <v>1.062258452944401E-4</v>
      </c>
    </row>
    <row r="13" spans="2:7" ht="14.25" thickTop="1" thickBot="1" x14ac:dyDescent="0.25">
      <c r="B13" s="51"/>
      <c r="C13" s="41" t="s">
        <v>33</v>
      </c>
      <c r="D13" s="36"/>
      <c r="E13" s="37">
        <v>127815.91</v>
      </c>
      <c r="F13" s="6">
        <f t="shared" si="0"/>
        <v>127815.91</v>
      </c>
      <c r="G13" s="9">
        <f t="shared" si="1"/>
        <v>9.091571636418963E-2</v>
      </c>
    </row>
    <row r="14" spans="2:7" ht="14.25" thickTop="1" thickBot="1" x14ac:dyDescent="0.25">
      <c r="B14" s="51"/>
      <c r="C14" s="41" t="s">
        <v>34</v>
      </c>
      <c r="D14" s="36"/>
      <c r="E14" s="37">
        <v>218095.14</v>
      </c>
      <c r="F14" s="6">
        <f t="shared" si="0"/>
        <v>218095.14</v>
      </c>
      <c r="G14" s="9">
        <f t="shared" si="1"/>
        <v>0.15513151601117756</v>
      </c>
    </row>
    <row r="15" spans="2:7" ht="14.25" thickTop="1" thickBot="1" x14ac:dyDescent="0.25">
      <c r="B15" s="51"/>
      <c r="C15" s="41" t="s">
        <v>35</v>
      </c>
      <c r="D15" s="36">
        <v>37188.44</v>
      </c>
      <c r="E15" s="37">
        <v>74016.88</v>
      </c>
      <c r="F15" s="6">
        <f t="shared" si="0"/>
        <v>111205.32</v>
      </c>
      <c r="G15" s="9">
        <f t="shared" si="1"/>
        <v>7.9100569962760853E-2</v>
      </c>
    </row>
    <row r="16" spans="2:7" ht="14.25" thickTop="1" thickBot="1" x14ac:dyDescent="0.25">
      <c r="B16" s="51"/>
      <c r="C16" s="41" t="s">
        <v>36</v>
      </c>
      <c r="D16" s="36">
        <v>10940.97</v>
      </c>
      <c r="E16" s="37">
        <v>13501</v>
      </c>
      <c r="F16" s="26">
        <f t="shared" si="0"/>
        <v>24441.97</v>
      </c>
      <c r="G16" s="9">
        <f t="shared" si="1"/>
        <v>1.738562290016972E-2</v>
      </c>
    </row>
    <row r="17" spans="2:7" ht="14.25" thickTop="1" thickBot="1" x14ac:dyDescent="0.25">
      <c r="B17" s="51"/>
      <c r="C17" s="41" t="s">
        <v>38</v>
      </c>
      <c r="D17" s="36"/>
      <c r="E17" s="37">
        <v>47541.38</v>
      </c>
      <c r="F17" s="26">
        <f t="shared" si="0"/>
        <v>47541.38</v>
      </c>
      <c r="G17" s="9">
        <f t="shared" si="1"/>
        <v>3.3816280145735823E-2</v>
      </c>
    </row>
    <row r="18" spans="2:7" ht="14.25" thickTop="1" thickBot="1" x14ac:dyDescent="0.25">
      <c r="B18" s="51"/>
      <c r="C18" s="41" t="s">
        <v>39</v>
      </c>
      <c r="D18" s="36">
        <v>10089.49</v>
      </c>
      <c r="E18" s="37">
        <v>21655.62</v>
      </c>
      <c r="F18" s="26">
        <f t="shared" si="0"/>
        <v>31745.11</v>
      </c>
      <c r="G18" s="9">
        <f t="shared" si="1"/>
        <v>2.2580361214108634E-2</v>
      </c>
    </row>
    <row r="19" spans="2:7" ht="14.25" thickTop="1" thickBot="1" x14ac:dyDescent="0.25">
      <c r="B19" s="51"/>
      <c r="C19" s="41" t="s">
        <v>193</v>
      </c>
      <c r="D19" s="36"/>
      <c r="E19" s="37">
        <v>1006</v>
      </c>
      <c r="F19" s="26">
        <f t="shared" si="0"/>
        <v>1006</v>
      </c>
      <c r="G19" s="9">
        <f t="shared" si="1"/>
        <v>7.1556984308428239E-4</v>
      </c>
    </row>
    <row r="20" spans="2:7" ht="14.25" thickTop="1" thickBot="1" x14ac:dyDescent="0.25">
      <c r="B20" s="51"/>
      <c r="C20" s="41" t="s">
        <v>41</v>
      </c>
      <c r="D20" s="36"/>
      <c r="E20" s="37">
        <v>80845.13</v>
      </c>
      <c r="F20" s="6">
        <f t="shared" si="0"/>
        <v>80845.13</v>
      </c>
      <c r="G20" s="9">
        <f t="shared" si="1"/>
        <v>5.7505305157284706E-2</v>
      </c>
    </row>
    <row r="21" spans="2:7" ht="14.25" thickTop="1" thickBot="1" x14ac:dyDescent="0.25">
      <c r="B21" s="51"/>
      <c r="C21" s="41" t="s">
        <v>42</v>
      </c>
      <c r="D21" s="36"/>
      <c r="E21" s="37">
        <v>16401.79</v>
      </c>
      <c r="F21" s="26">
        <f t="shared" si="0"/>
        <v>16401.79</v>
      </c>
      <c r="G21" s="9">
        <f t="shared" si="1"/>
        <v>1.166662653737709E-2</v>
      </c>
    </row>
    <row r="22" spans="2:7" ht="14.25" thickTop="1" thickBot="1" x14ac:dyDescent="0.25">
      <c r="B22" s="51"/>
      <c r="C22" s="41" t="s">
        <v>43</v>
      </c>
      <c r="D22" s="36"/>
      <c r="E22" s="37">
        <v>24.32</v>
      </c>
      <c r="F22" s="26">
        <f t="shared" si="0"/>
        <v>24.32</v>
      </c>
      <c r="G22" s="9">
        <f t="shared" si="1"/>
        <v>1.7298865391460982E-5</v>
      </c>
    </row>
    <row r="23" spans="2:7" ht="14.25" thickTop="1" thickBot="1" x14ac:dyDescent="0.25">
      <c r="B23" s="51"/>
      <c r="C23" s="41" t="s">
        <v>44</v>
      </c>
      <c r="D23" s="36">
        <v>1543.89</v>
      </c>
      <c r="E23" s="37">
        <v>6096.14</v>
      </c>
      <c r="F23" s="26">
        <f t="shared" si="0"/>
        <v>7640.0300000000007</v>
      </c>
      <c r="G23" s="9">
        <f t="shared" si="1"/>
        <v>5.4343688551284396E-3</v>
      </c>
    </row>
    <row r="24" spans="2:7" ht="14.25" thickTop="1" thickBot="1" x14ac:dyDescent="0.25">
      <c r="B24" s="51"/>
      <c r="C24" s="41" t="s">
        <v>45</v>
      </c>
      <c r="D24" s="36"/>
      <c r="E24" s="37">
        <v>1400</v>
      </c>
      <c r="F24" s="26">
        <f t="shared" si="0"/>
        <v>1400</v>
      </c>
      <c r="G24" s="9">
        <f t="shared" si="1"/>
        <v>9.9582284325844478E-4</v>
      </c>
    </row>
    <row r="25" spans="2:7" ht="14.25" thickTop="1" thickBot="1" x14ac:dyDescent="0.25">
      <c r="B25" s="51"/>
      <c r="C25" s="41" t="s">
        <v>46</v>
      </c>
      <c r="D25" s="36">
        <v>2209</v>
      </c>
      <c r="E25" s="37"/>
      <c r="F25" s="26">
        <f t="shared" si="0"/>
        <v>2209</v>
      </c>
      <c r="G25" s="9">
        <f t="shared" si="1"/>
        <v>1.5712661862556459E-3</v>
      </c>
    </row>
    <row r="26" spans="2:7" ht="14.25" thickTop="1" thickBot="1" x14ac:dyDescent="0.25">
      <c r="B26" s="51"/>
      <c r="C26" s="41" t="s">
        <v>47</v>
      </c>
      <c r="D26" s="36">
        <v>33336.230000000003</v>
      </c>
      <c r="E26" s="37">
        <v>40601.599999999999</v>
      </c>
      <c r="F26" s="6">
        <f t="shared" si="0"/>
        <v>73937.83</v>
      </c>
      <c r="G26" s="9">
        <f t="shared" si="1"/>
        <v>5.2592128639256809E-2</v>
      </c>
    </row>
    <row r="27" spans="2:7" ht="14.25" customHeight="1" thickTop="1" thickBot="1" x14ac:dyDescent="0.25">
      <c r="B27" s="51"/>
      <c r="C27" s="41" t="s">
        <v>32</v>
      </c>
      <c r="D27" s="36">
        <v>21024.82</v>
      </c>
      <c r="E27" s="37">
        <v>42049.64</v>
      </c>
      <c r="F27" s="26">
        <f t="shared" si="0"/>
        <v>63074.46</v>
      </c>
      <c r="G27" s="9">
        <f t="shared" si="1"/>
        <v>4.4864991495850742E-2</v>
      </c>
    </row>
    <row r="28" spans="2:7" ht="14.25" thickTop="1" thickBot="1" x14ac:dyDescent="0.25">
      <c r="B28" s="51"/>
      <c r="C28" s="41" t="s">
        <v>54</v>
      </c>
      <c r="D28" s="36">
        <v>1022.75</v>
      </c>
      <c r="E28" s="37">
        <v>887.34</v>
      </c>
      <c r="F28" s="26">
        <f t="shared" si="0"/>
        <v>1910.0900000000001</v>
      </c>
      <c r="G28" s="9">
        <f t="shared" si="1"/>
        <v>1.3586508961996591E-3</v>
      </c>
    </row>
    <row r="29" spans="2:7" ht="14.25" thickTop="1" thickBot="1" x14ac:dyDescent="0.25">
      <c r="B29" s="51"/>
      <c r="C29" s="41" t="s">
        <v>194</v>
      </c>
      <c r="D29" s="36">
        <v>21299.14</v>
      </c>
      <c r="E29" s="37"/>
      <c r="F29" s="26">
        <f t="shared" si="0"/>
        <v>21299.14</v>
      </c>
      <c r="G29" s="9">
        <f t="shared" si="1"/>
        <v>1.5150121538399763E-2</v>
      </c>
    </row>
    <row r="30" spans="2:7" ht="14.25" thickTop="1" thickBot="1" x14ac:dyDescent="0.25">
      <c r="B30" s="51"/>
      <c r="C30" s="41" t="s">
        <v>55</v>
      </c>
      <c r="D30" s="36">
        <v>5518.91</v>
      </c>
      <c r="E30" s="37"/>
      <c r="F30" s="26">
        <f t="shared" si="0"/>
        <v>5518.91</v>
      </c>
      <c r="G30" s="9">
        <f t="shared" si="1"/>
        <v>3.9256118913481878E-3</v>
      </c>
    </row>
    <row r="31" spans="2:7" ht="14.25" thickTop="1" thickBot="1" x14ac:dyDescent="0.25">
      <c r="B31" s="51"/>
      <c r="C31" s="41" t="s">
        <v>189</v>
      </c>
      <c r="D31" s="36">
        <v>17.28</v>
      </c>
      <c r="E31" s="37"/>
      <c r="F31" s="26">
        <f t="shared" si="0"/>
        <v>17.28</v>
      </c>
      <c r="G31" s="9">
        <f t="shared" si="1"/>
        <v>1.2291299093932804E-5</v>
      </c>
    </row>
    <row r="32" spans="2:7" ht="14.25" thickTop="1" thickBot="1" x14ac:dyDescent="0.25">
      <c r="B32" s="51"/>
      <c r="C32" s="41" t="s">
        <v>57</v>
      </c>
      <c r="D32" s="36">
        <v>5.47</v>
      </c>
      <c r="E32" s="37"/>
      <c r="F32" s="26">
        <f t="shared" si="0"/>
        <v>5.47</v>
      </c>
      <c r="G32" s="9">
        <f t="shared" si="1"/>
        <v>3.8908221090169234E-6</v>
      </c>
    </row>
    <row r="33" spans="2:7" ht="14.25" thickTop="1" thickBot="1" x14ac:dyDescent="0.25">
      <c r="B33" s="51"/>
      <c r="C33" s="41" t="s">
        <v>58</v>
      </c>
      <c r="D33" s="36">
        <v>631.62</v>
      </c>
      <c r="E33" s="37">
        <v>1340.96</v>
      </c>
      <c r="F33" s="26">
        <f t="shared" si="0"/>
        <v>1972.58</v>
      </c>
      <c r="G33" s="9">
        <f t="shared" si="1"/>
        <v>1.4031001601105305E-3</v>
      </c>
    </row>
    <row r="34" spans="2:7" ht="14.25" thickTop="1" thickBot="1" x14ac:dyDescent="0.25">
      <c r="B34" s="51"/>
      <c r="C34" s="41" t="s">
        <v>60</v>
      </c>
      <c r="D34" s="36">
        <v>1024.05</v>
      </c>
      <c r="E34" s="37"/>
      <c r="F34" s="26">
        <f t="shared" si="0"/>
        <v>1024.05</v>
      </c>
      <c r="G34" s="9">
        <f t="shared" si="1"/>
        <v>7.284088447420073E-4</v>
      </c>
    </row>
    <row r="35" spans="2:7" ht="14.25" thickTop="1" thickBot="1" x14ac:dyDescent="0.25">
      <c r="B35" s="51" t="s">
        <v>64</v>
      </c>
      <c r="C35" s="41" t="s">
        <v>3</v>
      </c>
      <c r="D35" s="36">
        <v>211800</v>
      </c>
      <c r="E35" s="37"/>
      <c r="F35" s="6">
        <f t="shared" si="0"/>
        <v>211800</v>
      </c>
      <c r="G35" s="9">
        <f t="shared" si="1"/>
        <v>0.15065377014438469</v>
      </c>
    </row>
    <row r="36" spans="2:7" ht="14.25" thickTop="1" thickBot="1" x14ac:dyDescent="0.25">
      <c r="B36" s="51"/>
      <c r="C36" s="41" t="s">
        <v>8</v>
      </c>
      <c r="D36" s="36">
        <v>213.8</v>
      </c>
      <c r="E36" s="37">
        <v>17954.89</v>
      </c>
      <c r="F36" s="26">
        <f t="shared" si="0"/>
        <v>18168.689999999999</v>
      </c>
      <c r="G36" s="9">
        <f t="shared" si="1"/>
        <v>1.2923426095772336E-2</v>
      </c>
    </row>
    <row r="37" spans="2:7" ht="14.25" thickTop="1" thickBot="1" x14ac:dyDescent="0.25">
      <c r="B37" s="51"/>
      <c r="C37" s="41" t="s">
        <v>15</v>
      </c>
      <c r="D37" s="36"/>
      <c r="E37" s="37">
        <v>57794</v>
      </c>
      <c r="F37" s="26">
        <f t="shared" si="0"/>
        <v>57794</v>
      </c>
      <c r="G37" s="9">
        <f t="shared" si="1"/>
        <v>4.1108989573770398E-2</v>
      </c>
    </row>
    <row r="38" spans="2:7" ht="14.25" customHeight="1" thickTop="1" thickBot="1" x14ac:dyDescent="0.25">
      <c r="B38" s="51"/>
      <c r="C38" s="41" t="s">
        <v>17</v>
      </c>
      <c r="D38" s="36"/>
      <c r="E38" s="37">
        <v>15407.47</v>
      </c>
      <c r="F38" s="26">
        <f t="shared" si="0"/>
        <v>15407.47</v>
      </c>
      <c r="G38" s="9">
        <f t="shared" si="1"/>
        <v>1.0959364702013705E-2</v>
      </c>
    </row>
    <row r="39" spans="2:7" ht="14.25" thickTop="1" thickBot="1" x14ac:dyDescent="0.25">
      <c r="B39" s="51"/>
      <c r="C39" s="41" t="s">
        <v>18</v>
      </c>
      <c r="D39" s="36"/>
      <c r="E39" s="37">
        <v>5914.28</v>
      </c>
      <c r="F39" s="26">
        <f t="shared" si="0"/>
        <v>5914.28</v>
      </c>
      <c r="G39" s="9">
        <f t="shared" si="1"/>
        <v>4.2068393753046818E-3</v>
      </c>
    </row>
    <row r="40" spans="2:7" ht="14.25" thickTop="1" thickBot="1" x14ac:dyDescent="0.25">
      <c r="B40" s="51"/>
      <c r="C40" s="41" t="s">
        <v>19</v>
      </c>
      <c r="D40" s="36"/>
      <c r="E40" s="37">
        <v>34634.39</v>
      </c>
      <c r="F40" s="26">
        <f t="shared" si="0"/>
        <v>34634.39</v>
      </c>
      <c r="G40" s="9">
        <f t="shared" si="1"/>
        <v>2.4635511945944173E-2</v>
      </c>
    </row>
    <row r="41" spans="2:7" ht="14.25" thickTop="1" thickBot="1" x14ac:dyDescent="0.25">
      <c r="B41" s="51"/>
      <c r="C41" s="41" t="s">
        <v>20</v>
      </c>
      <c r="D41" s="36"/>
      <c r="E41" s="37">
        <v>1322.56</v>
      </c>
      <c r="F41" s="26">
        <f t="shared" si="0"/>
        <v>1322.56</v>
      </c>
      <c r="G41" s="9">
        <f t="shared" si="1"/>
        <v>9.4073961398563469E-4</v>
      </c>
    </row>
    <row r="42" spans="2:7" ht="14.25" thickTop="1" thickBot="1" x14ac:dyDescent="0.25">
      <c r="B42" s="51"/>
      <c r="C42" s="41" t="s">
        <v>21</v>
      </c>
      <c r="D42" s="36"/>
      <c r="E42" s="37">
        <v>14893.8</v>
      </c>
      <c r="F42" s="26">
        <f t="shared" si="0"/>
        <v>14893.8</v>
      </c>
      <c r="G42" s="9">
        <f t="shared" si="1"/>
        <v>1.0593990187801874E-2</v>
      </c>
    </row>
    <row r="43" spans="2:7" ht="14.25" thickTop="1" thickBot="1" x14ac:dyDescent="0.25">
      <c r="B43" s="51"/>
      <c r="C43" s="41" t="s">
        <v>23</v>
      </c>
      <c r="D43" s="36"/>
      <c r="E43" s="37">
        <v>10137.02</v>
      </c>
      <c r="F43" s="26">
        <f t="shared" si="0"/>
        <v>10137.02</v>
      </c>
      <c r="G43" s="9">
        <f t="shared" si="1"/>
        <v>7.2104829132626572E-3</v>
      </c>
    </row>
    <row r="44" spans="2:7" ht="14.25" thickTop="1" thickBot="1" x14ac:dyDescent="0.25">
      <c r="B44" s="51"/>
      <c r="C44" s="41" t="s">
        <v>27</v>
      </c>
      <c r="D44" s="36"/>
      <c r="E44" s="37">
        <v>2670.04</v>
      </c>
      <c r="F44" s="26">
        <f t="shared" si="0"/>
        <v>2670.04</v>
      </c>
      <c r="G44" s="9">
        <f t="shared" si="1"/>
        <v>1.8992048745812696E-3</v>
      </c>
    </row>
    <row r="45" spans="2:7" ht="14.25" thickTop="1" thickBot="1" x14ac:dyDescent="0.25">
      <c r="B45" s="51"/>
      <c r="C45" s="41" t="s">
        <v>177</v>
      </c>
      <c r="D45" s="36"/>
      <c r="E45" s="37">
        <v>1636.7</v>
      </c>
      <c r="F45" s="26">
        <f t="shared" si="0"/>
        <v>1636.7</v>
      </c>
      <c r="G45" s="9">
        <f t="shared" si="1"/>
        <v>1.1641880339722118E-3</v>
      </c>
    </row>
    <row r="46" spans="2:7" ht="14.25" thickTop="1" thickBot="1" x14ac:dyDescent="0.25">
      <c r="B46" s="51"/>
      <c r="C46" s="41" t="s">
        <v>33</v>
      </c>
      <c r="D46" s="36"/>
      <c r="E46" s="37">
        <v>51984.82</v>
      </c>
      <c r="F46" s="26">
        <f t="shared" si="0"/>
        <v>51984.82</v>
      </c>
      <c r="G46" s="9">
        <f t="shared" si="1"/>
        <v>3.6976908041913184E-2</v>
      </c>
    </row>
    <row r="47" spans="2:7" ht="14.25" thickTop="1" thickBot="1" x14ac:dyDescent="0.25">
      <c r="B47" s="51"/>
      <c r="C47" s="41" t="s">
        <v>35</v>
      </c>
      <c r="D47" s="36"/>
      <c r="E47" s="37">
        <v>8677.15</v>
      </c>
      <c r="F47" s="26">
        <f t="shared" si="0"/>
        <v>8677.15</v>
      </c>
      <c r="G47" s="9">
        <f t="shared" si="1"/>
        <v>6.1720744174142955E-3</v>
      </c>
    </row>
    <row r="48" spans="2:7" ht="14.25" thickTop="1" thickBot="1" x14ac:dyDescent="0.25">
      <c r="B48" s="51"/>
      <c r="C48" s="41" t="s">
        <v>39</v>
      </c>
      <c r="D48" s="36"/>
      <c r="E48" s="37">
        <v>2170.7800000000002</v>
      </c>
      <c r="F48" s="26">
        <f t="shared" si="0"/>
        <v>2170.7800000000002</v>
      </c>
      <c r="G48" s="9">
        <f t="shared" si="1"/>
        <v>1.5440802226346906E-3</v>
      </c>
    </row>
    <row r="49" spans="2:7" ht="14.25" thickTop="1" thickBot="1" x14ac:dyDescent="0.25">
      <c r="B49" s="51"/>
      <c r="C49" s="41" t="s">
        <v>47</v>
      </c>
      <c r="D49" s="36"/>
      <c r="E49" s="37">
        <v>7425.83</v>
      </c>
      <c r="F49" s="26">
        <f t="shared" si="0"/>
        <v>7425.83</v>
      </c>
      <c r="G49" s="9">
        <f t="shared" si="1"/>
        <v>5.282007960109897E-3</v>
      </c>
    </row>
    <row r="50" spans="2:7" ht="14.25" thickTop="1" thickBot="1" x14ac:dyDescent="0.25">
      <c r="B50" s="51"/>
      <c r="C50" s="41" t="s">
        <v>78</v>
      </c>
      <c r="D50" s="36"/>
      <c r="E50" s="37">
        <v>1920</v>
      </c>
      <c r="F50" s="26">
        <f t="shared" si="0"/>
        <v>1920</v>
      </c>
      <c r="G50" s="9">
        <f t="shared" si="1"/>
        <v>1.365699899325867E-3</v>
      </c>
    </row>
    <row r="51" spans="2:7" ht="13.5" thickTop="1" x14ac:dyDescent="0.2">
      <c r="B51" s="32"/>
      <c r="C51" s="10"/>
      <c r="D51" s="38">
        <f>SUM(D4:D50)</f>
        <v>374819.83</v>
      </c>
      <c r="E51" s="38">
        <f t="shared" ref="E51:F51" si="2">SUM(E4:E50)</f>
        <v>1031052.7200000001</v>
      </c>
      <c r="F51" s="38">
        <f t="shared" si="2"/>
        <v>1405872.55</v>
      </c>
      <c r="G51" s="39">
        <f>SUM(G4:G50)</f>
        <v>1.0000000000000002</v>
      </c>
    </row>
  </sheetData>
  <mergeCells count="3">
    <mergeCell ref="B1:G1"/>
    <mergeCell ref="B4:B34"/>
    <mergeCell ref="B35:B50"/>
  </mergeCells>
  <conditionalFormatting sqref="G4:G50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3</v>
      </c>
      <c r="D4" s="36">
        <v>13240</v>
      </c>
      <c r="E4" s="37"/>
      <c r="F4" s="26">
        <f>SUM(D4,E4)</f>
        <v>13240</v>
      </c>
      <c r="G4" s="9">
        <f>F4/$F$38</f>
        <v>1.2323686579832953E-2</v>
      </c>
    </row>
    <row r="5" spans="2:7" ht="14.25" thickTop="1" thickBot="1" x14ac:dyDescent="0.25">
      <c r="B5" s="51"/>
      <c r="C5" s="41" t="s">
        <v>5</v>
      </c>
      <c r="D5" s="36">
        <v>7865.44</v>
      </c>
      <c r="E5" s="37"/>
      <c r="F5" s="26">
        <f t="shared" ref="F5:F37" si="0">SUM(D5,E5)</f>
        <v>7865.44</v>
      </c>
      <c r="G5" s="9">
        <f t="shared" ref="G5:G37" si="1">F5/$F$38</f>
        <v>7.3210889254139945E-3</v>
      </c>
    </row>
    <row r="6" spans="2:7" ht="14.25" thickTop="1" thickBot="1" x14ac:dyDescent="0.25">
      <c r="B6" s="51"/>
      <c r="C6" s="41" t="s">
        <v>8</v>
      </c>
      <c r="D6" s="36"/>
      <c r="E6" s="37">
        <v>74045.649999999994</v>
      </c>
      <c r="F6" s="6">
        <f t="shared" si="0"/>
        <v>74045.649999999994</v>
      </c>
      <c r="G6" s="9">
        <f t="shared" si="1"/>
        <v>6.8921101450151651E-2</v>
      </c>
    </row>
    <row r="7" spans="2:7" ht="14.25" thickTop="1" thickBot="1" x14ac:dyDescent="0.25">
      <c r="B7" s="51"/>
      <c r="C7" s="41" t="s">
        <v>13</v>
      </c>
      <c r="D7" s="36"/>
      <c r="E7" s="37">
        <v>990.36</v>
      </c>
      <c r="F7" s="26">
        <f t="shared" si="0"/>
        <v>990.36</v>
      </c>
      <c r="G7" s="9">
        <f t="shared" si="1"/>
        <v>9.218192025078069E-4</v>
      </c>
    </row>
    <row r="8" spans="2:7" ht="14.25" thickTop="1" thickBot="1" x14ac:dyDescent="0.25">
      <c r="B8" s="51"/>
      <c r="C8" s="41" t="s">
        <v>15</v>
      </c>
      <c r="D8" s="36"/>
      <c r="E8" s="37">
        <v>565</v>
      </c>
      <c r="F8" s="26">
        <f t="shared" si="0"/>
        <v>565</v>
      </c>
      <c r="G8" s="9">
        <f t="shared" si="1"/>
        <v>5.2589750132972946E-4</v>
      </c>
    </row>
    <row r="9" spans="2:7" ht="14.25" thickTop="1" thickBot="1" x14ac:dyDescent="0.25">
      <c r="B9" s="51"/>
      <c r="C9" s="41" t="s">
        <v>17</v>
      </c>
      <c r="D9" s="36"/>
      <c r="E9" s="37">
        <v>6047.18</v>
      </c>
      <c r="F9" s="26">
        <f t="shared" si="0"/>
        <v>6047.18</v>
      </c>
      <c r="G9" s="9">
        <f t="shared" si="1"/>
        <v>5.6286669948515285E-3</v>
      </c>
    </row>
    <row r="10" spans="2:7" ht="14.25" thickTop="1" thickBot="1" x14ac:dyDescent="0.25">
      <c r="B10" s="51"/>
      <c r="C10" s="41" t="s">
        <v>19</v>
      </c>
      <c r="D10" s="36"/>
      <c r="E10" s="37">
        <v>31201.32</v>
      </c>
      <c r="F10" s="26">
        <f t="shared" si="0"/>
        <v>31201.32</v>
      </c>
      <c r="G10" s="9">
        <f t="shared" si="1"/>
        <v>2.9041940223343918E-2</v>
      </c>
    </row>
    <row r="11" spans="2:7" ht="14.25" thickTop="1" thickBot="1" x14ac:dyDescent="0.25">
      <c r="B11" s="51"/>
      <c r="C11" s="41" t="s">
        <v>21</v>
      </c>
      <c r="D11" s="36"/>
      <c r="E11" s="37">
        <v>3540.24</v>
      </c>
      <c r="F11" s="26">
        <f t="shared" si="0"/>
        <v>3540.24</v>
      </c>
      <c r="G11" s="9">
        <f t="shared" si="1"/>
        <v>3.2952272037301972E-3</v>
      </c>
    </row>
    <row r="12" spans="2:7" ht="14.25" thickTop="1" thickBot="1" x14ac:dyDescent="0.25">
      <c r="B12" s="51"/>
      <c r="C12" s="41" t="s">
        <v>22</v>
      </c>
      <c r="D12" s="36"/>
      <c r="E12" s="37">
        <v>4066.99</v>
      </c>
      <c r="F12" s="26">
        <f t="shared" si="0"/>
        <v>4066.99</v>
      </c>
      <c r="G12" s="9">
        <f t="shared" si="1"/>
        <v>3.7855219096159225E-3</v>
      </c>
    </row>
    <row r="13" spans="2:7" ht="14.25" thickTop="1" thickBot="1" x14ac:dyDescent="0.25">
      <c r="B13" s="51"/>
      <c r="C13" s="41" t="s">
        <v>23</v>
      </c>
      <c r="D13" s="36"/>
      <c r="E13" s="37">
        <v>23134.5</v>
      </c>
      <c r="F13" s="26">
        <f t="shared" si="0"/>
        <v>23134.5</v>
      </c>
      <c r="G13" s="9">
        <f t="shared" si="1"/>
        <v>2.153340839736748E-2</v>
      </c>
    </row>
    <row r="14" spans="2:7" ht="14.25" thickTop="1" thickBot="1" x14ac:dyDescent="0.25">
      <c r="B14" s="51"/>
      <c r="C14" s="41" t="s">
        <v>26</v>
      </c>
      <c r="D14" s="36"/>
      <c r="E14" s="37">
        <v>1356</v>
      </c>
      <c r="F14" s="26">
        <f t="shared" si="0"/>
        <v>1356</v>
      </c>
      <c r="G14" s="9">
        <f t="shared" si="1"/>
        <v>1.2621540031913508E-3</v>
      </c>
    </row>
    <row r="15" spans="2:7" ht="14.25" thickTop="1" thickBot="1" x14ac:dyDescent="0.25">
      <c r="B15" s="51"/>
      <c r="C15" s="41" t="s">
        <v>28</v>
      </c>
      <c r="D15" s="36"/>
      <c r="E15" s="37">
        <v>150</v>
      </c>
      <c r="F15" s="26">
        <f t="shared" si="0"/>
        <v>150</v>
      </c>
      <c r="G15" s="9">
        <f t="shared" si="1"/>
        <v>1.3961880566276005E-4</v>
      </c>
    </row>
    <row r="16" spans="2:7" ht="14.25" thickTop="1" thickBot="1" x14ac:dyDescent="0.25">
      <c r="B16" s="51"/>
      <c r="C16" s="41" t="s">
        <v>32</v>
      </c>
      <c r="D16" s="36">
        <v>42.1</v>
      </c>
      <c r="E16" s="37"/>
      <c r="F16" s="26">
        <f t="shared" si="0"/>
        <v>42.1</v>
      </c>
      <c r="G16" s="9">
        <f t="shared" si="1"/>
        <v>3.9186344789347986E-5</v>
      </c>
    </row>
    <row r="17" spans="2:7" ht="14.25" thickTop="1" thickBot="1" x14ac:dyDescent="0.25">
      <c r="B17" s="51"/>
      <c r="C17" s="41" t="s">
        <v>33</v>
      </c>
      <c r="D17" s="36">
        <v>20327.900000000001</v>
      </c>
      <c r="E17" s="37">
        <v>35860.26</v>
      </c>
      <c r="F17" s="6">
        <f t="shared" si="0"/>
        <v>56188.160000000003</v>
      </c>
      <c r="G17" s="9">
        <f t="shared" si="1"/>
        <v>5.2299491943920452E-2</v>
      </c>
    </row>
    <row r="18" spans="2:7" ht="14.25" thickTop="1" thickBot="1" x14ac:dyDescent="0.25">
      <c r="B18" s="51"/>
      <c r="C18" s="41" t="s">
        <v>34</v>
      </c>
      <c r="D18" s="36">
        <v>23199.74</v>
      </c>
      <c r="E18" s="37">
        <v>78837.33</v>
      </c>
      <c r="F18" s="6">
        <f t="shared" si="0"/>
        <v>102037.07</v>
      </c>
      <c r="G18" s="9">
        <f t="shared" si="1"/>
        <v>9.4975292311516288E-2</v>
      </c>
    </row>
    <row r="19" spans="2:7" ht="14.25" thickTop="1" thickBot="1" x14ac:dyDescent="0.25">
      <c r="B19" s="51"/>
      <c r="C19" s="41" t="s">
        <v>35</v>
      </c>
      <c r="D19" s="36">
        <v>29617.19</v>
      </c>
      <c r="E19" s="37">
        <v>41812.54</v>
      </c>
      <c r="F19" s="6">
        <f t="shared" si="0"/>
        <v>71429.73</v>
      </c>
      <c r="G19" s="9">
        <f t="shared" si="1"/>
        <v>6.6486223942756134E-2</v>
      </c>
    </row>
    <row r="20" spans="2:7" ht="14.25" thickTop="1" thickBot="1" x14ac:dyDescent="0.25">
      <c r="B20" s="51"/>
      <c r="C20" s="41" t="s">
        <v>38</v>
      </c>
      <c r="D20" s="36">
        <v>83390.38</v>
      </c>
      <c r="E20" s="37">
        <v>139001.70000000001</v>
      </c>
      <c r="F20" s="6">
        <f t="shared" si="0"/>
        <v>222392.08000000002</v>
      </c>
      <c r="G20" s="9">
        <f t="shared" si="1"/>
        <v>0.20700077732304656</v>
      </c>
    </row>
    <row r="21" spans="2:7" ht="14.25" thickTop="1" thickBot="1" x14ac:dyDescent="0.25">
      <c r="B21" s="51"/>
      <c r="C21" s="41" t="s">
        <v>39</v>
      </c>
      <c r="D21" s="36">
        <v>18158.650000000001</v>
      </c>
      <c r="E21" s="37">
        <v>6343.68</v>
      </c>
      <c r="F21" s="26">
        <f t="shared" si="0"/>
        <v>24502.33</v>
      </c>
      <c r="G21" s="9">
        <f t="shared" si="1"/>
        <v>2.2806573670365437E-2</v>
      </c>
    </row>
    <row r="22" spans="2:7" ht="14.25" thickTop="1" thickBot="1" x14ac:dyDescent="0.25">
      <c r="B22" s="51"/>
      <c r="C22" s="41" t="s">
        <v>41</v>
      </c>
      <c r="D22" s="36">
        <v>27840.82</v>
      </c>
      <c r="E22" s="37">
        <v>40386.879999999997</v>
      </c>
      <c r="F22" s="6">
        <f t="shared" si="0"/>
        <v>68227.7</v>
      </c>
      <c r="G22" s="9">
        <f t="shared" si="1"/>
        <v>6.3505799914113953E-2</v>
      </c>
    </row>
    <row r="23" spans="2:7" ht="14.25" thickTop="1" thickBot="1" x14ac:dyDescent="0.25">
      <c r="B23" s="51"/>
      <c r="C23" s="41" t="s">
        <v>42</v>
      </c>
      <c r="D23" s="36">
        <v>719.91</v>
      </c>
      <c r="E23" s="37">
        <v>9129.9699999999993</v>
      </c>
      <c r="F23" s="26">
        <f t="shared" si="0"/>
        <v>9849.8799999999992</v>
      </c>
      <c r="G23" s="9">
        <f t="shared" si="1"/>
        <v>9.1681898768100449E-3</v>
      </c>
    </row>
    <row r="24" spans="2:7" ht="14.25" thickTop="1" thickBot="1" x14ac:dyDescent="0.25">
      <c r="B24" s="51"/>
      <c r="C24" s="41" t="s">
        <v>43</v>
      </c>
      <c r="D24" s="36"/>
      <c r="E24" s="37">
        <v>21.5</v>
      </c>
      <c r="F24" s="26">
        <f t="shared" si="0"/>
        <v>21.5</v>
      </c>
      <c r="G24" s="9">
        <f t="shared" si="1"/>
        <v>2.0012028811662272E-5</v>
      </c>
    </row>
    <row r="25" spans="2:7" ht="14.25" thickTop="1" thickBot="1" x14ac:dyDescent="0.25">
      <c r="B25" s="51"/>
      <c r="C25" s="41" t="s">
        <v>44</v>
      </c>
      <c r="D25" s="36">
        <v>2116.4699999999998</v>
      </c>
      <c r="E25" s="37">
        <v>5240.24</v>
      </c>
      <c r="F25" s="26">
        <f t="shared" si="0"/>
        <v>7356.7099999999991</v>
      </c>
      <c r="G25" s="9">
        <f t="shared" si="1"/>
        <v>6.8475670920485551E-3</v>
      </c>
    </row>
    <row r="26" spans="2:7" ht="14.25" thickTop="1" thickBot="1" x14ac:dyDescent="0.25">
      <c r="B26" s="51"/>
      <c r="C26" s="41" t="s">
        <v>45</v>
      </c>
      <c r="D26" s="36"/>
      <c r="E26" s="37">
        <v>25874.91</v>
      </c>
      <c r="F26" s="26">
        <f t="shared" si="0"/>
        <v>25874.91</v>
      </c>
      <c r="G26" s="9">
        <f t="shared" si="1"/>
        <v>2.4084160205542708E-2</v>
      </c>
    </row>
    <row r="27" spans="2:7" ht="14.25" customHeight="1" thickTop="1" thickBot="1" x14ac:dyDescent="0.25">
      <c r="B27" s="51"/>
      <c r="C27" s="41" t="s">
        <v>46</v>
      </c>
      <c r="D27" s="36">
        <v>14650</v>
      </c>
      <c r="E27" s="37"/>
      <c r="F27" s="26">
        <f t="shared" si="0"/>
        <v>14650</v>
      </c>
      <c r="G27" s="9">
        <f t="shared" si="1"/>
        <v>1.3636103353062897E-2</v>
      </c>
    </row>
    <row r="28" spans="2:7" ht="14.25" thickTop="1" thickBot="1" x14ac:dyDescent="0.25">
      <c r="B28" s="51"/>
      <c r="C28" s="41" t="s">
        <v>34</v>
      </c>
      <c r="D28" s="36"/>
      <c r="E28" s="37">
        <v>2698.55</v>
      </c>
      <c r="F28" s="26">
        <f t="shared" si="0"/>
        <v>2698.55</v>
      </c>
      <c r="G28" s="9">
        <f t="shared" si="1"/>
        <v>2.5117888534749409E-3</v>
      </c>
    </row>
    <row r="29" spans="2:7" ht="14.25" thickTop="1" thickBot="1" x14ac:dyDescent="0.25">
      <c r="B29" s="51"/>
      <c r="C29" s="41" t="s">
        <v>50</v>
      </c>
      <c r="D29" s="36"/>
      <c r="E29" s="37">
        <v>419.76</v>
      </c>
      <c r="F29" s="26">
        <f t="shared" si="0"/>
        <v>419.76</v>
      </c>
      <c r="G29" s="9">
        <f t="shared" si="1"/>
        <v>3.9070926576666767E-4</v>
      </c>
    </row>
    <row r="30" spans="2:7" ht="14.25" thickTop="1" thickBot="1" x14ac:dyDescent="0.25">
      <c r="B30" s="51"/>
      <c r="C30" s="41" t="s">
        <v>78</v>
      </c>
      <c r="D30" s="36"/>
      <c r="E30" s="37">
        <v>26724.14</v>
      </c>
      <c r="F30" s="26">
        <f t="shared" si="0"/>
        <v>26724.14</v>
      </c>
      <c r="G30" s="9">
        <f t="shared" si="1"/>
        <v>2.4874616727762613E-2</v>
      </c>
    </row>
    <row r="31" spans="2:7" ht="14.25" thickTop="1" thickBot="1" x14ac:dyDescent="0.25">
      <c r="B31" s="51"/>
      <c r="C31" s="41" t="s">
        <v>54</v>
      </c>
      <c r="D31" s="36"/>
      <c r="E31" s="37">
        <v>2042.97</v>
      </c>
      <c r="F31" s="26">
        <f t="shared" si="0"/>
        <v>2042.97</v>
      </c>
      <c r="G31" s="9">
        <f t="shared" si="1"/>
        <v>1.9015802093656591E-3</v>
      </c>
    </row>
    <row r="32" spans="2:7" ht="14.25" thickTop="1" thickBot="1" x14ac:dyDescent="0.25">
      <c r="B32" s="51"/>
      <c r="C32" s="41" t="s">
        <v>55</v>
      </c>
      <c r="D32" s="36">
        <v>146.78</v>
      </c>
      <c r="E32" s="37"/>
      <c r="F32" s="26">
        <f t="shared" si="0"/>
        <v>146.78</v>
      </c>
      <c r="G32" s="9">
        <f t="shared" si="1"/>
        <v>1.3662165530119944E-4</v>
      </c>
    </row>
    <row r="33" spans="2:7" ht="14.25" thickTop="1" thickBot="1" x14ac:dyDescent="0.25">
      <c r="B33" s="51"/>
      <c r="C33" s="41" t="s">
        <v>56</v>
      </c>
      <c r="D33" s="36">
        <v>42.65</v>
      </c>
      <c r="E33" s="37"/>
      <c r="F33" s="26">
        <f t="shared" si="0"/>
        <v>42.65</v>
      </c>
      <c r="G33" s="9">
        <f t="shared" si="1"/>
        <v>3.9698280410111436E-5</v>
      </c>
    </row>
    <row r="34" spans="2:7" ht="14.25" thickTop="1" thickBot="1" x14ac:dyDescent="0.25">
      <c r="B34" s="51" t="s">
        <v>64</v>
      </c>
      <c r="C34" s="41" t="s">
        <v>3</v>
      </c>
      <c r="D34" s="36">
        <v>41680</v>
      </c>
      <c r="E34" s="37"/>
      <c r="F34" s="26">
        <f t="shared" si="0"/>
        <v>41680</v>
      </c>
      <c r="G34" s="9">
        <f t="shared" si="1"/>
        <v>3.8795412133492253E-2</v>
      </c>
    </row>
    <row r="35" spans="2:7" ht="14.25" thickTop="1" thickBot="1" x14ac:dyDescent="0.25">
      <c r="B35" s="51"/>
      <c r="C35" s="41" t="s">
        <v>33</v>
      </c>
      <c r="D35" s="36"/>
      <c r="E35" s="37">
        <v>62325.05</v>
      </c>
      <c r="F35" s="6">
        <f t="shared" si="0"/>
        <v>62325.05</v>
      </c>
      <c r="G35" s="9">
        <f t="shared" si="1"/>
        <v>5.8011660292478687E-2</v>
      </c>
    </row>
    <row r="36" spans="2:7" ht="14.25" thickTop="1" thickBot="1" x14ac:dyDescent="0.25">
      <c r="B36" s="51"/>
      <c r="C36" s="41" t="s">
        <v>34</v>
      </c>
      <c r="D36" s="36"/>
      <c r="E36" s="37">
        <v>115661.55</v>
      </c>
      <c r="F36" s="6">
        <f t="shared" si="0"/>
        <v>115661.55</v>
      </c>
      <c r="G36" s="9">
        <f t="shared" si="1"/>
        <v>0.10765684981402403</v>
      </c>
    </row>
    <row r="37" spans="2:7" ht="14.25" thickTop="1" thickBot="1" x14ac:dyDescent="0.25">
      <c r="B37" s="51"/>
      <c r="C37" s="41" t="s">
        <v>35</v>
      </c>
      <c r="D37" s="36"/>
      <c r="E37" s="37">
        <v>53837.54</v>
      </c>
      <c r="F37" s="6">
        <f t="shared" si="0"/>
        <v>53837.54</v>
      </c>
      <c r="G37" s="9">
        <f t="shared" si="1"/>
        <v>5.0111553564140467E-2</v>
      </c>
    </row>
    <row r="38" spans="2:7" ht="13.5" thickTop="1" x14ac:dyDescent="0.2">
      <c r="B38" s="32"/>
      <c r="C38" s="10"/>
      <c r="D38" s="38">
        <f>SUM(D4:D37)</f>
        <v>283038.03000000003</v>
      </c>
      <c r="E38" s="38">
        <f t="shared" ref="E38:F38" si="2">SUM(E4:E37)</f>
        <v>791315.81000000017</v>
      </c>
      <c r="F38" s="38">
        <f t="shared" si="2"/>
        <v>1074353.8400000001</v>
      </c>
      <c r="G38" s="39">
        <f>SUM(G4:G37)</f>
        <v>0.99999999999999978</v>
      </c>
    </row>
  </sheetData>
  <mergeCells count="3">
    <mergeCell ref="B1:G1"/>
    <mergeCell ref="B4:B33"/>
    <mergeCell ref="B34:B37"/>
  </mergeCells>
  <conditionalFormatting sqref="G4:G37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557.04</v>
      </c>
      <c r="E4" s="37"/>
      <c r="F4" s="26">
        <f>SUM(D4,E4)</f>
        <v>557.04</v>
      </c>
      <c r="G4" s="9">
        <f>F4/$F$45</f>
        <v>6.300474473096752E-4</v>
      </c>
    </row>
    <row r="5" spans="2:7" ht="14.25" thickTop="1" thickBot="1" x14ac:dyDescent="0.25">
      <c r="B5" s="51"/>
      <c r="C5" s="41" t="s">
        <v>3</v>
      </c>
      <c r="D5" s="36">
        <v>15360</v>
      </c>
      <c r="E5" s="37"/>
      <c r="F5" s="26">
        <f t="shared" ref="F5:F44" si="0">SUM(D5,E5)</f>
        <v>15360</v>
      </c>
      <c r="G5" s="9">
        <f t="shared" ref="G5:G44" si="1">F5/$F$45</f>
        <v>1.7373130817673079E-2</v>
      </c>
    </row>
    <row r="6" spans="2:7" ht="14.25" thickTop="1" thickBot="1" x14ac:dyDescent="0.25">
      <c r="B6" s="51"/>
      <c r="C6" s="41" t="s">
        <v>5</v>
      </c>
      <c r="D6" s="36">
        <v>1881.68</v>
      </c>
      <c r="E6" s="37"/>
      <c r="F6" s="26">
        <f t="shared" si="0"/>
        <v>1881.68</v>
      </c>
      <c r="G6" s="9">
        <f t="shared" si="1"/>
        <v>2.1282990102212945E-3</v>
      </c>
    </row>
    <row r="7" spans="2:7" ht="14.25" thickTop="1" thickBot="1" x14ac:dyDescent="0.25">
      <c r="B7" s="51"/>
      <c r="C7" s="41" t="s">
        <v>13</v>
      </c>
      <c r="D7" s="36"/>
      <c r="E7" s="37">
        <v>428</v>
      </c>
      <c r="F7" s="26">
        <f t="shared" si="0"/>
        <v>428</v>
      </c>
      <c r="G7" s="9">
        <f t="shared" si="1"/>
        <v>4.8409505142995299E-4</v>
      </c>
    </row>
    <row r="8" spans="2:7" ht="14.25" thickTop="1" thickBot="1" x14ac:dyDescent="0.25">
      <c r="B8" s="51"/>
      <c r="C8" s="41" t="s">
        <v>15</v>
      </c>
      <c r="D8" s="36"/>
      <c r="E8" s="37">
        <v>8195.1</v>
      </c>
      <c r="F8" s="26">
        <f t="shared" si="0"/>
        <v>8195.1</v>
      </c>
      <c r="G8" s="9">
        <f t="shared" si="1"/>
        <v>9.2691760653588976E-3</v>
      </c>
    </row>
    <row r="9" spans="2:7" ht="14.25" thickTop="1" thickBot="1" x14ac:dyDescent="0.25">
      <c r="B9" s="51"/>
      <c r="C9" s="41" t="s">
        <v>18</v>
      </c>
      <c r="D9" s="36"/>
      <c r="E9" s="37">
        <v>1413.62</v>
      </c>
      <c r="F9" s="26">
        <f t="shared" si="0"/>
        <v>1413.62</v>
      </c>
      <c r="G9" s="9">
        <f t="shared" si="1"/>
        <v>1.5988935668280609E-3</v>
      </c>
    </row>
    <row r="10" spans="2:7" ht="14.25" thickTop="1" thickBot="1" x14ac:dyDescent="0.25">
      <c r="B10" s="51"/>
      <c r="C10" s="41" t="s">
        <v>19</v>
      </c>
      <c r="D10" s="36"/>
      <c r="E10" s="37">
        <v>479.4</v>
      </c>
      <c r="F10" s="26">
        <f t="shared" si="0"/>
        <v>479.4</v>
      </c>
      <c r="G10" s="9">
        <f t="shared" si="1"/>
        <v>5.4223170012971831E-4</v>
      </c>
    </row>
    <row r="11" spans="2:7" ht="14.25" thickTop="1" thickBot="1" x14ac:dyDescent="0.25">
      <c r="B11" s="51"/>
      <c r="C11" s="41" t="s">
        <v>97</v>
      </c>
      <c r="D11" s="36"/>
      <c r="E11" s="37">
        <v>207.56</v>
      </c>
      <c r="F11" s="26">
        <f t="shared" si="0"/>
        <v>207.56</v>
      </c>
      <c r="G11" s="9">
        <f t="shared" si="1"/>
        <v>2.3476347867944168E-4</v>
      </c>
    </row>
    <row r="12" spans="2:7" ht="14.25" thickTop="1" thickBot="1" x14ac:dyDescent="0.25">
      <c r="B12" s="51"/>
      <c r="C12" s="41" t="s">
        <v>25</v>
      </c>
      <c r="D12" s="36"/>
      <c r="E12" s="37">
        <v>478.75</v>
      </c>
      <c r="F12" s="26">
        <f t="shared" si="0"/>
        <v>478.75</v>
      </c>
      <c r="G12" s="9">
        <f t="shared" si="1"/>
        <v>5.4149650904693929E-4</v>
      </c>
    </row>
    <row r="13" spans="2:7" ht="14.25" thickTop="1" thickBot="1" x14ac:dyDescent="0.25">
      <c r="B13" s="51"/>
      <c r="C13" s="41" t="s">
        <v>33</v>
      </c>
      <c r="D13" s="36">
        <v>13968.14</v>
      </c>
      <c r="E13" s="37">
        <v>15687.96</v>
      </c>
      <c r="F13" s="26">
        <f t="shared" si="0"/>
        <v>29656.1</v>
      </c>
      <c r="G13" s="9">
        <f t="shared" si="1"/>
        <v>3.3542923492317356E-2</v>
      </c>
    </row>
    <row r="14" spans="2:7" ht="14.25" thickTop="1" thickBot="1" x14ac:dyDescent="0.25">
      <c r="B14" s="51"/>
      <c r="C14" s="41" t="s">
        <v>34</v>
      </c>
      <c r="D14" s="36">
        <v>29685.86</v>
      </c>
      <c r="E14" s="37">
        <v>94747.01</v>
      </c>
      <c r="F14" s="6">
        <f t="shared" si="0"/>
        <v>124432.87</v>
      </c>
      <c r="G14" s="9">
        <f t="shared" si="1"/>
        <v>0.14074144065940808</v>
      </c>
    </row>
    <row r="15" spans="2:7" ht="14.25" thickTop="1" thickBot="1" x14ac:dyDescent="0.25">
      <c r="B15" s="51"/>
      <c r="C15" s="41" t="s">
        <v>35</v>
      </c>
      <c r="D15" s="36">
        <v>72174.429999999993</v>
      </c>
      <c r="E15" s="37">
        <v>102948.89</v>
      </c>
      <c r="F15" s="6">
        <f t="shared" si="0"/>
        <v>175123.32</v>
      </c>
      <c r="G15" s="9">
        <f t="shared" si="1"/>
        <v>0.19807554346257972</v>
      </c>
    </row>
    <row r="16" spans="2:7" ht="14.25" thickTop="1" thickBot="1" x14ac:dyDescent="0.25">
      <c r="B16" s="51"/>
      <c r="C16" s="41" t="s">
        <v>36</v>
      </c>
      <c r="D16" s="36">
        <v>19850.490000000002</v>
      </c>
      <c r="E16" s="37">
        <v>25555.4</v>
      </c>
      <c r="F16" s="6">
        <f t="shared" si="0"/>
        <v>45405.89</v>
      </c>
      <c r="G16" s="9">
        <f t="shared" si="1"/>
        <v>5.135693143638502E-2</v>
      </c>
    </row>
    <row r="17" spans="2:7" ht="14.25" thickTop="1" thickBot="1" x14ac:dyDescent="0.25">
      <c r="B17" s="51"/>
      <c r="C17" s="41" t="s">
        <v>77</v>
      </c>
      <c r="D17" s="36"/>
      <c r="E17" s="37">
        <v>5703.04</v>
      </c>
      <c r="F17" s="26">
        <f t="shared" si="0"/>
        <v>5703.04</v>
      </c>
      <c r="G17" s="9">
        <f t="shared" si="1"/>
        <v>6.4504986965118671E-3</v>
      </c>
    </row>
    <row r="18" spans="2:7" ht="14.25" thickTop="1" thickBot="1" x14ac:dyDescent="0.25">
      <c r="B18" s="51"/>
      <c r="C18" s="41" t="s">
        <v>195</v>
      </c>
      <c r="D18" s="36">
        <v>1479.2</v>
      </c>
      <c r="E18" s="37"/>
      <c r="F18" s="26">
        <f t="shared" si="0"/>
        <v>1479.2</v>
      </c>
      <c r="G18" s="9">
        <f t="shared" si="1"/>
        <v>1.6730686917644545E-3</v>
      </c>
    </row>
    <row r="19" spans="2:7" ht="14.25" thickTop="1" thickBot="1" x14ac:dyDescent="0.25">
      <c r="B19" s="51"/>
      <c r="C19" s="41" t="s">
        <v>38</v>
      </c>
      <c r="D19" s="36"/>
      <c r="E19" s="37">
        <v>237556.38</v>
      </c>
      <c r="F19" s="6">
        <f t="shared" si="0"/>
        <v>237556.38</v>
      </c>
      <c r="G19" s="9">
        <f t="shared" si="1"/>
        <v>0.26869128035890993</v>
      </c>
    </row>
    <row r="20" spans="2:7" ht="14.25" thickTop="1" thickBot="1" x14ac:dyDescent="0.25">
      <c r="B20" s="51"/>
      <c r="C20" s="41" t="s">
        <v>39</v>
      </c>
      <c r="D20" s="36">
        <v>1076.77</v>
      </c>
      <c r="E20" s="37">
        <v>822.59</v>
      </c>
      <c r="F20" s="26">
        <f t="shared" si="0"/>
        <v>1899.3600000000001</v>
      </c>
      <c r="G20" s="9">
        <f t="shared" si="1"/>
        <v>2.1482962076728868E-3</v>
      </c>
    </row>
    <row r="21" spans="2:7" ht="14.25" thickTop="1" thickBot="1" x14ac:dyDescent="0.25">
      <c r="B21" s="51"/>
      <c r="C21" s="41" t="s">
        <v>41</v>
      </c>
      <c r="D21" s="36">
        <v>23014.93</v>
      </c>
      <c r="E21" s="37">
        <v>43490.52</v>
      </c>
      <c r="F21" s="6">
        <f t="shared" si="0"/>
        <v>66505.45</v>
      </c>
      <c r="G21" s="9">
        <f t="shared" si="1"/>
        <v>7.5221867378790108E-2</v>
      </c>
    </row>
    <row r="22" spans="2:7" ht="14.25" thickTop="1" thickBot="1" x14ac:dyDescent="0.25">
      <c r="B22" s="51"/>
      <c r="C22" s="41" t="s">
        <v>42</v>
      </c>
      <c r="D22" s="36">
        <v>2806.01</v>
      </c>
      <c r="E22" s="37">
        <v>5485.44</v>
      </c>
      <c r="F22" s="26">
        <f t="shared" si="0"/>
        <v>8291.4500000000007</v>
      </c>
      <c r="G22" s="9">
        <f t="shared" si="1"/>
        <v>9.378154005090851E-3</v>
      </c>
    </row>
    <row r="23" spans="2:7" ht="14.25" thickTop="1" thickBot="1" x14ac:dyDescent="0.25">
      <c r="B23" s="51"/>
      <c r="C23" s="41" t="s">
        <v>43</v>
      </c>
      <c r="D23" s="36">
        <v>31.1</v>
      </c>
      <c r="E23" s="37">
        <v>320.94</v>
      </c>
      <c r="F23" s="26">
        <f t="shared" si="0"/>
        <v>352.04</v>
      </c>
      <c r="G23" s="9">
        <f t="shared" si="1"/>
        <v>3.9817949043317912E-4</v>
      </c>
    </row>
    <row r="24" spans="2:7" ht="14.25" thickTop="1" thickBot="1" x14ac:dyDescent="0.25">
      <c r="B24" s="51"/>
      <c r="C24" s="41" t="s">
        <v>44</v>
      </c>
      <c r="D24" s="36">
        <v>7208.97</v>
      </c>
      <c r="E24" s="37">
        <v>4959.8999999999996</v>
      </c>
      <c r="F24" s="26">
        <f t="shared" si="0"/>
        <v>12168.869999999999</v>
      </c>
      <c r="G24" s="9">
        <f t="shared" si="1"/>
        <v>1.3763761094613112E-2</v>
      </c>
    </row>
    <row r="25" spans="2:7" ht="14.25" thickTop="1" thickBot="1" x14ac:dyDescent="0.25">
      <c r="B25" s="51"/>
      <c r="C25" s="41" t="s">
        <v>45</v>
      </c>
      <c r="D25" s="36">
        <v>314.10000000000002</v>
      </c>
      <c r="E25" s="37">
        <v>314.10000000000002</v>
      </c>
      <c r="F25" s="26">
        <f t="shared" si="0"/>
        <v>628.20000000000005</v>
      </c>
      <c r="G25" s="9">
        <f t="shared" si="1"/>
        <v>7.1053390492592636E-4</v>
      </c>
    </row>
    <row r="26" spans="2:7" ht="14.25" thickTop="1" thickBot="1" x14ac:dyDescent="0.25">
      <c r="B26" s="51"/>
      <c r="C26" s="41" t="s">
        <v>46</v>
      </c>
      <c r="D26" s="36">
        <v>5703.86</v>
      </c>
      <c r="E26" s="37"/>
      <c r="F26" s="26">
        <f t="shared" si="0"/>
        <v>5703.86</v>
      </c>
      <c r="G26" s="9">
        <f t="shared" si="1"/>
        <v>6.4514261683393725E-3</v>
      </c>
    </row>
    <row r="27" spans="2:7" ht="14.25" thickTop="1" thickBot="1" x14ac:dyDescent="0.25">
      <c r="B27" s="51"/>
      <c r="C27" s="41" t="s">
        <v>47</v>
      </c>
      <c r="D27" s="36">
        <v>11516.14</v>
      </c>
      <c r="E27" s="37">
        <v>4387.34</v>
      </c>
      <c r="F27" s="26">
        <f t="shared" si="0"/>
        <v>15903.48</v>
      </c>
      <c r="G27" s="9">
        <f t="shared" si="1"/>
        <v>1.7987841047932777E-2</v>
      </c>
    </row>
    <row r="28" spans="2:7" ht="14.25" thickTop="1" thickBot="1" x14ac:dyDescent="0.25">
      <c r="B28" s="51"/>
      <c r="C28" s="41" t="s">
        <v>34</v>
      </c>
      <c r="D28" s="36">
        <v>4600</v>
      </c>
      <c r="E28" s="37"/>
      <c r="F28" s="26">
        <f t="shared" si="0"/>
        <v>4600</v>
      </c>
      <c r="G28" s="9">
        <f t="shared" si="1"/>
        <v>5.2028907396677194E-3</v>
      </c>
    </row>
    <row r="29" spans="2:7" ht="14.25" thickTop="1" thickBot="1" x14ac:dyDescent="0.25">
      <c r="B29" s="51"/>
      <c r="C29" s="41" t="s">
        <v>32</v>
      </c>
      <c r="D29" s="36"/>
      <c r="E29" s="37">
        <v>13649.85</v>
      </c>
      <c r="F29" s="26">
        <f t="shared" si="0"/>
        <v>13649.85</v>
      </c>
      <c r="G29" s="9">
        <f t="shared" si="1"/>
        <v>1.5438843078881178E-2</v>
      </c>
    </row>
    <row r="30" spans="2:7" ht="14.25" customHeight="1" thickTop="1" thickBot="1" x14ac:dyDescent="0.25">
      <c r="B30" s="51"/>
      <c r="C30" s="41" t="s">
        <v>78</v>
      </c>
      <c r="D30" s="36">
        <v>957</v>
      </c>
      <c r="E30" s="37">
        <v>12218.5</v>
      </c>
      <c r="F30" s="26">
        <f t="shared" si="0"/>
        <v>13175.5</v>
      </c>
      <c r="G30" s="9">
        <f t="shared" si="1"/>
        <v>1.4902323247933051E-2</v>
      </c>
    </row>
    <row r="31" spans="2:7" ht="14.25" thickTop="1" thickBot="1" x14ac:dyDescent="0.25">
      <c r="B31" s="51"/>
      <c r="C31" s="41" t="s">
        <v>52</v>
      </c>
      <c r="D31" s="36">
        <v>5352.32</v>
      </c>
      <c r="E31" s="37">
        <v>6029.8</v>
      </c>
      <c r="F31" s="26">
        <f t="shared" si="0"/>
        <v>11382.119999999999</v>
      </c>
      <c r="G31" s="9">
        <f t="shared" si="1"/>
        <v>1.2873897118649291E-2</v>
      </c>
    </row>
    <row r="32" spans="2:7" ht="14.25" thickTop="1" thickBot="1" x14ac:dyDescent="0.25">
      <c r="B32" s="51"/>
      <c r="C32" s="41" t="s">
        <v>53</v>
      </c>
      <c r="D32" s="36">
        <v>261.14</v>
      </c>
      <c r="E32" s="37">
        <v>89.02</v>
      </c>
      <c r="F32" s="26">
        <f t="shared" si="0"/>
        <v>350.15999999999997</v>
      </c>
      <c r="G32" s="9">
        <f t="shared" si="1"/>
        <v>3.9605309160914095E-4</v>
      </c>
    </row>
    <row r="33" spans="2:7" ht="14.25" thickTop="1" thickBot="1" x14ac:dyDescent="0.25">
      <c r="B33" s="51"/>
      <c r="C33" s="41" t="s">
        <v>54</v>
      </c>
      <c r="D33" s="36">
        <v>1719.11</v>
      </c>
      <c r="E33" s="37">
        <v>300</v>
      </c>
      <c r="F33" s="26">
        <f t="shared" si="0"/>
        <v>2019.11</v>
      </c>
      <c r="G33" s="9">
        <f t="shared" si="1"/>
        <v>2.2837410263848888E-3</v>
      </c>
    </row>
    <row r="34" spans="2:7" ht="14.25" thickTop="1" thickBot="1" x14ac:dyDescent="0.25">
      <c r="B34" s="51"/>
      <c r="C34" s="41" t="s">
        <v>55</v>
      </c>
      <c r="D34" s="36">
        <v>5498.32</v>
      </c>
      <c r="E34" s="37"/>
      <c r="F34" s="26">
        <f t="shared" si="0"/>
        <v>5498.32</v>
      </c>
      <c r="G34" s="9">
        <f t="shared" si="1"/>
        <v>6.2189474373325676E-3</v>
      </c>
    </row>
    <row r="35" spans="2:7" ht="14.25" thickTop="1" thickBot="1" x14ac:dyDescent="0.25">
      <c r="B35" s="51"/>
      <c r="C35" s="41" t="s">
        <v>56</v>
      </c>
      <c r="D35" s="36">
        <v>71.42</v>
      </c>
      <c r="E35" s="37"/>
      <c r="F35" s="26">
        <f t="shared" si="0"/>
        <v>71.42</v>
      </c>
      <c r="G35" s="9">
        <f t="shared" si="1"/>
        <v>8.0780534049362725E-5</v>
      </c>
    </row>
    <row r="36" spans="2:7" ht="14.25" thickTop="1" thickBot="1" x14ac:dyDescent="0.25">
      <c r="B36" s="51"/>
      <c r="C36" s="41" t="s">
        <v>58</v>
      </c>
      <c r="D36" s="36"/>
      <c r="E36" s="37">
        <v>2166.8200000000002</v>
      </c>
      <c r="F36" s="26">
        <f t="shared" si="0"/>
        <v>2166.8200000000002</v>
      </c>
      <c r="G36" s="9">
        <f t="shared" si="1"/>
        <v>2.4508103722884365E-3</v>
      </c>
    </row>
    <row r="37" spans="2:7" ht="14.25" thickTop="1" thickBot="1" x14ac:dyDescent="0.25">
      <c r="B37" s="51"/>
      <c r="C37" s="41" t="s">
        <v>49</v>
      </c>
      <c r="D37" s="36"/>
      <c r="E37" s="37">
        <v>22693.42</v>
      </c>
      <c r="F37" s="26">
        <f t="shared" si="0"/>
        <v>22693.42</v>
      </c>
      <c r="G37" s="9">
        <f t="shared" si="1"/>
        <v>2.5667692341171784E-2</v>
      </c>
    </row>
    <row r="38" spans="2:7" ht="14.25" thickTop="1" thickBot="1" x14ac:dyDescent="0.25">
      <c r="B38" s="51" t="s">
        <v>64</v>
      </c>
      <c r="C38" s="41" t="s">
        <v>3</v>
      </c>
      <c r="D38" s="36">
        <v>30080</v>
      </c>
      <c r="E38" s="37"/>
      <c r="F38" s="26">
        <f t="shared" si="0"/>
        <v>30080</v>
      </c>
      <c r="G38" s="9">
        <f t="shared" si="1"/>
        <v>3.4022381184609783E-2</v>
      </c>
    </row>
    <row r="39" spans="2:7" ht="14.25" thickTop="1" thickBot="1" x14ac:dyDescent="0.25">
      <c r="B39" s="51"/>
      <c r="C39" s="41" t="s">
        <v>13</v>
      </c>
      <c r="D39" s="36"/>
      <c r="E39" s="37">
        <v>10128.06</v>
      </c>
      <c r="F39" s="26">
        <f t="shared" si="0"/>
        <v>10128.06</v>
      </c>
      <c r="G39" s="9">
        <f t="shared" si="1"/>
        <v>1.1455475996695443E-2</v>
      </c>
    </row>
    <row r="40" spans="2:7" ht="14.25" thickTop="1" thickBot="1" x14ac:dyDescent="0.25">
      <c r="B40" s="51"/>
      <c r="C40" s="41" t="s">
        <v>15</v>
      </c>
      <c r="D40" s="36"/>
      <c r="E40" s="37">
        <v>226</v>
      </c>
      <c r="F40" s="26">
        <f t="shared" si="0"/>
        <v>226</v>
      </c>
      <c r="G40" s="9">
        <f t="shared" si="1"/>
        <v>2.5562028416628357E-4</v>
      </c>
    </row>
    <row r="41" spans="2:7" ht="14.25" thickTop="1" thickBot="1" x14ac:dyDescent="0.25">
      <c r="B41" s="51"/>
      <c r="C41" s="41" t="s">
        <v>17</v>
      </c>
      <c r="D41" s="36"/>
      <c r="E41" s="37">
        <v>2545.1</v>
      </c>
      <c r="F41" s="26">
        <f t="shared" si="0"/>
        <v>2545.1</v>
      </c>
      <c r="G41" s="9">
        <f t="shared" si="1"/>
        <v>2.878668961201807E-3</v>
      </c>
    </row>
    <row r="42" spans="2:7" ht="14.25" thickTop="1" thickBot="1" x14ac:dyDescent="0.25">
      <c r="B42" s="51"/>
      <c r="C42" s="41" t="s">
        <v>19</v>
      </c>
      <c r="D42" s="36"/>
      <c r="E42" s="37">
        <v>3949.5</v>
      </c>
      <c r="F42" s="26">
        <f t="shared" si="0"/>
        <v>3949.5</v>
      </c>
      <c r="G42" s="9">
        <f t="shared" si="1"/>
        <v>4.4671341252864472E-3</v>
      </c>
    </row>
    <row r="43" spans="2:7" ht="14.25" thickTop="1" thickBot="1" x14ac:dyDescent="0.25">
      <c r="B43" s="51"/>
      <c r="C43" s="41" t="s">
        <v>23</v>
      </c>
      <c r="D43" s="36"/>
      <c r="E43" s="37">
        <v>647.85</v>
      </c>
      <c r="F43" s="26">
        <f t="shared" si="0"/>
        <v>647.85</v>
      </c>
      <c r="G43" s="9">
        <f t="shared" si="1"/>
        <v>7.327592968899417E-4</v>
      </c>
    </row>
    <row r="44" spans="2:7" ht="14.25" thickTop="1" thickBot="1" x14ac:dyDescent="0.25">
      <c r="B44" s="51"/>
      <c r="C44" s="41" t="s">
        <v>26</v>
      </c>
      <c r="D44" s="36"/>
      <c r="E44" s="37">
        <v>1130</v>
      </c>
      <c r="F44" s="26">
        <f t="shared" si="0"/>
        <v>1130</v>
      </c>
      <c r="G44" s="9">
        <f t="shared" si="1"/>
        <v>1.2781014208314179E-3</v>
      </c>
    </row>
    <row r="45" spans="2:7" ht="13.5" thickTop="1" x14ac:dyDescent="0.2">
      <c r="B45" s="32"/>
      <c r="C45" s="10"/>
      <c r="D45" s="38">
        <f>SUM(D4:D44)</f>
        <v>255168.03</v>
      </c>
      <c r="E45" s="38">
        <f t="shared" ref="E45:F45" si="2">SUM(E4:E44)</f>
        <v>628955.85999999987</v>
      </c>
      <c r="F45" s="38">
        <f t="shared" si="2"/>
        <v>884123.88999999978</v>
      </c>
      <c r="G45" s="39">
        <f>SUM(G4:G44)</f>
        <v>1.0000000000000004</v>
      </c>
    </row>
  </sheetData>
  <mergeCells count="3">
    <mergeCell ref="B1:G1"/>
    <mergeCell ref="B4:B37"/>
    <mergeCell ref="B38:B44"/>
  </mergeCells>
  <conditionalFormatting sqref="G4:G44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5</v>
      </c>
      <c r="D4" s="36">
        <v>6854.05</v>
      </c>
      <c r="E4" s="37"/>
      <c r="F4" s="26">
        <f>SUM(D4,E4)</f>
        <v>6854.05</v>
      </c>
      <c r="G4" s="9">
        <f>F4/$F$28</f>
        <v>1.1574810167911882E-2</v>
      </c>
    </row>
    <row r="5" spans="2:7" ht="14.25" thickTop="1" thickBot="1" x14ac:dyDescent="0.25">
      <c r="B5" s="51"/>
      <c r="C5" s="41" t="s">
        <v>7</v>
      </c>
      <c r="D5" s="36"/>
      <c r="E5" s="37">
        <v>9840</v>
      </c>
      <c r="F5" s="26">
        <f t="shared" ref="F5:F27" si="0">SUM(D5,E5)</f>
        <v>9840</v>
      </c>
      <c r="G5" s="9">
        <f t="shared" ref="G5:G27" si="1">F5/$F$28</f>
        <v>1.6617347707158964E-2</v>
      </c>
    </row>
    <row r="6" spans="2:7" ht="14.25" thickTop="1" thickBot="1" x14ac:dyDescent="0.25">
      <c r="B6" s="51"/>
      <c r="C6" s="41" t="s">
        <v>11</v>
      </c>
      <c r="D6" s="36"/>
      <c r="E6" s="37">
        <v>326.25</v>
      </c>
      <c r="F6" s="26">
        <f t="shared" si="0"/>
        <v>326.25</v>
      </c>
      <c r="G6" s="9">
        <f t="shared" si="1"/>
        <v>5.5095626925412726E-4</v>
      </c>
    </row>
    <row r="7" spans="2:7" ht="14.25" thickTop="1" thickBot="1" x14ac:dyDescent="0.25">
      <c r="B7" s="51"/>
      <c r="C7" s="41" t="s">
        <v>15</v>
      </c>
      <c r="D7" s="36"/>
      <c r="E7" s="37">
        <v>1742.5</v>
      </c>
      <c r="F7" s="26">
        <f t="shared" si="0"/>
        <v>1742.5</v>
      </c>
      <c r="G7" s="9">
        <f t="shared" si="1"/>
        <v>2.9426553231427337E-3</v>
      </c>
    </row>
    <row r="8" spans="2:7" ht="14.25" thickTop="1" thickBot="1" x14ac:dyDescent="0.25">
      <c r="B8" s="51"/>
      <c r="C8" s="41" t="s">
        <v>19</v>
      </c>
      <c r="D8" s="36"/>
      <c r="E8" s="37">
        <v>14413.77</v>
      </c>
      <c r="F8" s="26">
        <f t="shared" si="0"/>
        <v>14413.77</v>
      </c>
      <c r="G8" s="9">
        <f t="shared" si="1"/>
        <v>2.4341323969615518E-2</v>
      </c>
    </row>
    <row r="9" spans="2:7" ht="14.25" thickTop="1" thickBot="1" x14ac:dyDescent="0.25">
      <c r="B9" s="51"/>
      <c r="C9" s="41" t="s">
        <v>20</v>
      </c>
      <c r="D9" s="36">
        <v>2500</v>
      </c>
      <c r="E9" s="37">
        <v>3648.98</v>
      </c>
      <c r="F9" s="26">
        <f t="shared" si="0"/>
        <v>6148.98</v>
      </c>
      <c r="G9" s="9">
        <f t="shared" si="1"/>
        <v>1.0384119787029099E-2</v>
      </c>
    </row>
    <row r="10" spans="2:7" ht="14.25" thickTop="1" thickBot="1" x14ac:dyDescent="0.25">
      <c r="B10" s="51"/>
      <c r="C10" s="41" t="s">
        <v>23</v>
      </c>
      <c r="D10" s="36"/>
      <c r="E10" s="37">
        <v>35.840000000000003</v>
      </c>
      <c r="F10" s="26">
        <f t="shared" si="0"/>
        <v>35.840000000000003</v>
      </c>
      <c r="G10" s="9">
        <f t="shared" si="1"/>
        <v>6.0524973762660307E-5</v>
      </c>
    </row>
    <row r="11" spans="2:7" ht="14.25" thickTop="1" thickBot="1" x14ac:dyDescent="0.25">
      <c r="B11" s="51"/>
      <c r="C11" s="41" t="s">
        <v>24</v>
      </c>
      <c r="D11" s="36"/>
      <c r="E11" s="37">
        <v>11168.24</v>
      </c>
      <c r="F11" s="26">
        <f t="shared" si="0"/>
        <v>11168.24</v>
      </c>
      <c r="G11" s="9">
        <f t="shared" si="1"/>
        <v>1.8860419446849699E-2</v>
      </c>
    </row>
    <row r="12" spans="2:7" ht="14.25" thickTop="1" thickBot="1" x14ac:dyDescent="0.25">
      <c r="B12" s="51"/>
      <c r="C12" s="41" t="s">
        <v>26</v>
      </c>
      <c r="D12" s="36"/>
      <c r="E12" s="37">
        <v>452</v>
      </c>
      <c r="F12" s="26">
        <f t="shared" si="0"/>
        <v>452</v>
      </c>
      <c r="G12" s="9">
        <f t="shared" si="1"/>
        <v>7.6331719142640783E-4</v>
      </c>
    </row>
    <row r="13" spans="2:7" ht="14.25" thickTop="1" thickBot="1" x14ac:dyDescent="0.25">
      <c r="B13" s="51"/>
      <c r="C13" s="41" t="s">
        <v>27</v>
      </c>
      <c r="D13" s="36">
        <v>304.2</v>
      </c>
      <c r="E13" s="37">
        <v>2746.64</v>
      </c>
      <c r="F13" s="26">
        <f t="shared" si="0"/>
        <v>3050.8399999999997</v>
      </c>
      <c r="G13" s="9">
        <f t="shared" si="1"/>
        <v>5.1521208413525255E-3</v>
      </c>
    </row>
    <row r="14" spans="2:7" ht="14.25" thickTop="1" thickBot="1" x14ac:dyDescent="0.25">
      <c r="B14" s="51"/>
      <c r="C14" s="41" t="s">
        <v>33</v>
      </c>
      <c r="D14" s="36">
        <v>17659.09</v>
      </c>
      <c r="E14" s="37">
        <v>63395.27</v>
      </c>
      <c r="F14" s="6">
        <f t="shared" si="0"/>
        <v>81054.36</v>
      </c>
      <c r="G14" s="9">
        <f t="shared" si="1"/>
        <v>0.13688094342492249</v>
      </c>
    </row>
    <row r="15" spans="2:7" ht="14.25" thickTop="1" thickBot="1" x14ac:dyDescent="0.25">
      <c r="B15" s="51"/>
      <c r="C15" s="41" t="s">
        <v>34</v>
      </c>
      <c r="D15" s="36">
        <v>127633.87</v>
      </c>
      <c r="E15" s="37">
        <v>24428.2</v>
      </c>
      <c r="F15" s="6">
        <f t="shared" si="0"/>
        <v>152062.07</v>
      </c>
      <c r="G15" s="9">
        <f t="shared" si="1"/>
        <v>0.25679555795328723</v>
      </c>
    </row>
    <row r="16" spans="2:7" ht="14.25" thickTop="1" thickBot="1" x14ac:dyDescent="0.25">
      <c r="B16" s="51"/>
      <c r="C16" s="41" t="s">
        <v>35</v>
      </c>
      <c r="D16" s="36">
        <v>19199.98</v>
      </c>
      <c r="E16" s="37">
        <v>28799.97</v>
      </c>
      <c r="F16" s="6">
        <f t="shared" si="0"/>
        <v>47999.95</v>
      </c>
      <c r="G16" s="9">
        <f t="shared" si="1"/>
        <v>8.1060148280106201E-2</v>
      </c>
    </row>
    <row r="17" spans="2:7" ht="14.25" thickTop="1" thickBot="1" x14ac:dyDescent="0.25">
      <c r="B17" s="51"/>
      <c r="C17" s="41" t="s">
        <v>36</v>
      </c>
      <c r="D17" s="36">
        <v>39871.15</v>
      </c>
      <c r="E17" s="37">
        <v>8447.5400000000009</v>
      </c>
      <c r="F17" s="6">
        <f t="shared" si="0"/>
        <v>48318.69</v>
      </c>
      <c r="G17" s="9">
        <f t="shared" si="1"/>
        <v>8.1598422000449686E-2</v>
      </c>
    </row>
    <row r="18" spans="2:7" ht="14.25" thickTop="1" thickBot="1" x14ac:dyDescent="0.25">
      <c r="B18" s="51"/>
      <c r="C18" s="41" t="s">
        <v>41</v>
      </c>
      <c r="D18" s="36">
        <v>2978.06</v>
      </c>
      <c r="E18" s="37">
        <v>11138.01</v>
      </c>
      <c r="F18" s="26">
        <f t="shared" si="0"/>
        <v>14116.07</v>
      </c>
      <c r="G18" s="9">
        <f t="shared" si="1"/>
        <v>2.3838581651280027E-2</v>
      </c>
    </row>
    <row r="19" spans="2:7" ht="14.25" customHeight="1" thickTop="1" thickBot="1" x14ac:dyDescent="0.25">
      <c r="B19" s="51"/>
      <c r="C19" s="41" t="s">
        <v>43</v>
      </c>
      <c r="D19" s="36"/>
      <c r="E19" s="37">
        <v>50.5</v>
      </c>
      <c r="F19" s="26">
        <f t="shared" si="0"/>
        <v>50.5</v>
      </c>
      <c r="G19" s="9">
        <f t="shared" si="1"/>
        <v>8.5282119838569895E-5</v>
      </c>
    </row>
    <row r="20" spans="2:7" ht="14.25" thickTop="1" thickBot="1" x14ac:dyDescent="0.25">
      <c r="B20" s="51"/>
      <c r="C20" s="41" t="s">
        <v>44</v>
      </c>
      <c r="D20" s="36">
        <v>4512.12</v>
      </c>
      <c r="E20" s="37">
        <v>5110.82</v>
      </c>
      <c r="F20" s="26">
        <f t="shared" si="0"/>
        <v>9622.9399999999987</v>
      </c>
      <c r="G20" s="9">
        <f t="shared" si="1"/>
        <v>1.6250786579789459E-2</v>
      </c>
    </row>
    <row r="21" spans="2:7" ht="14.25" thickTop="1" thickBot="1" x14ac:dyDescent="0.25">
      <c r="B21" s="51"/>
      <c r="C21" s="41" t="s">
        <v>47</v>
      </c>
      <c r="D21" s="36">
        <v>20818.7</v>
      </c>
      <c r="E21" s="37">
        <v>3194.38</v>
      </c>
      <c r="F21" s="26">
        <f t="shared" si="0"/>
        <v>24013.08</v>
      </c>
      <c r="G21" s="9">
        <f t="shared" si="1"/>
        <v>4.0552205272339922E-2</v>
      </c>
    </row>
    <row r="22" spans="2:7" ht="14.25" thickTop="1" thickBot="1" x14ac:dyDescent="0.25">
      <c r="B22" s="51"/>
      <c r="C22" s="41" t="s">
        <v>172</v>
      </c>
      <c r="D22" s="36">
        <v>15888.98</v>
      </c>
      <c r="E22" s="37"/>
      <c r="F22" s="26">
        <f t="shared" si="0"/>
        <v>15888.98</v>
      </c>
      <c r="G22" s="9">
        <f t="shared" si="1"/>
        <v>2.6832592009359214E-2</v>
      </c>
    </row>
    <row r="23" spans="2:7" ht="14.25" thickTop="1" thickBot="1" x14ac:dyDescent="0.25">
      <c r="B23" s="51" t="s">
        <v>64</v>
      </c>
      <c r="C23" s="41" t="s">
        <v>3</v>
      </c>
      <c r="D23" s="36">
        <v>25920</v>
      </c>
      <c r="E23" s="37"/>
      <c r="F23" s="26">
        <f t="shared" si="0"/>
        <v>25920</v>
      </c>
      <c r="G23" s="9">
        <f t="shared" si="1"/>
        <v>4.377252566763825E-2</v>
      </c>
    </row>
    <row r="24" spans="2:7" ht="14.25" thickTop="1" thickBot="1" x14ac:dyDescent="0.25">
      <c r="B24" s="51"/>
      <c r="C24" s="41" t="s">
        <v>11</v>
      </c>
      <c r="D24" s="36">
        <v>6568.23</v>
      </c>
      <c r="E24" s="37">
        <v>120.28</v>
      </c>
      <c r="F24" s="26">
        <f t="shared" si="0"/>
        <v>6688.5099999999993</v>
      </c>
      <c r="G24" s="9">
        <f t="shared" si="1"/>
        <v>1.1295253690326199E-2</v>
      </c>
    </row>
    <row r="25" spans="2:7" ht="14.25" thickTop="1" thickBot="1" x14ac:dyDescent="0.25">
      <c r="B25" s="51"/>
      <c r="C25" s="41" t="s">
        <v>14</v>
      </c>
      <c r="D25" s="36">
        <v>22575</v>
      </c>
      <c r="E25" s="37"/>
      <c r="F25" s="26">
        <f t="shared" si="0"/>
        <v>22575</v>
      </c>
      <c r="G25" s="9">
        <f t="shared" si="1"/>
        <v>3.8123640700113176E-2</v>
      </c>
    </row>
    <row r="26" spans="2:7" ht="14.25" thickTop="1" thickBot="1" x14ac:dyDescent="0.25">
      <c r="B26" s="51"/>
      <c r="C26" s="41" t="s">
        <v>25</v>
      </c>
      <c r="D26" s="36"/>
      <c r="E26" s="37">
        <v>235.2</v>
      </c>
      <c r="F26" s="26">
        <f t="shared" si="0"/>
        <v>235.2</v>
      </c>
      <c r="G26" s="9">
        <f t="shared" si="1"/>
        <v>3.9719514031745821E-4</v>
      </c>
    </row>
    <row r="27" spans="2:7" ht="14.25" thickTop="1" thickBot="1" x14ac:dyDescent="0.25">
      <c r="B27" s="51"/>
      <c r="C27" s="41" t="s">
        <v>35</v>
      </c>
      <c r="D27" s="36">
        <v>52821</v>
      </c>
      <c r="E27" s="37">
        <v>36753.440000000002</v>
      </c>
      <c r="F27" s="6">
        <f t="shared" si="0"/>
        <v>89574.44</v>
      </c>
      <c r="G27" s="9">
        <f t="shared" si="1"/>
        <v>0.15126926983272851</v>
      </c>
    </row>
    <row r="28" spans="2:7" ht="13.5" thickTop="1" x14ac:dyDescent="0.2">
      <c r="B28" s="32"/>
      <c r="C28" s="10"/>
      <c r="D28" s="38">
        <f>SUM(D4:D27)</f>
        <v>366104.43</v>
      </c>
      <c r="E28" s="38">
        <f t="shared" ref="E28:F28" si="2">SUM(E4:E27)</f>
        <v>226047.83000000005</v>
      </c>
      <c r="F28" s="38">
        <f t="shared" si="2"/>
        <v>592152.26</v>
      </c>
      <c r="G28" s="39">
        <f>SUM(G4:G27)</f>
        <v>1</v>
      </c>
    </row>
  </sheetData>
  <mergeCells count="3">
    <mergeCell ref="B1:G1"/>
    <mergeCell ref="B4:B22"/>
    <mergeCell ref="B23:B27"/>
  </mergeCells>
  <conditionalFormatting sqref="G4:G27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1011.9</v>
      </c>
      <c r="E4" s="37"/>
      <c r="F4" s="26">
        <f>SUM(D4,E4)</f>
        <v>1011.9</v>
      </c>
      <c r="G4" s="9">
        <f>F4/$F$38</f>
        <v>1.4528586354046447E-3</v>
      </c>
    </row>
    <row r="5" spans="2:7" ht="14.25" thickTop="1" thickBot="1" x14ac:dyDescent="0.25">
      <c r="B5" s="51"/>
      <c r="C5" s="41" t="s">
        <v>3</v>
      </c>
      <c r="D5" s="36">
        <v>11000</v>
      </c>
      <c r="E5" s="37"/>
      <c r="F5" s="26">
        <f t="shared" ref="F5:F37" si="0">SUM(D5,E5)</f>
        <v>11000</v>
      </c>
      <c r="G5" s="9">
        <f t="shared" ref="G5:G37" si="1">F5/$F$38</f>
        <v>1.5793502311939017E-2</v>
      </c>
    </row>
    <row r="6" spans="2:7" ht="14.25" thickTop="1" thickBot="1" x14ac:dyDescent="0.25">
      <c r="B6" s="51"/>
      <c r="C6" s="41" t="s">
        <v>11</v>
      </c>
      <c r="D6" s="36"/>
      <c r="E6" s="37">
        <v>308.95999999999998</v>
      </c>
      <c r="F6" s="26">
        <f t="shared" si="0"/>
        <v>308.95999999999998</v>
      </c>
      <c r="G6" s="9">
        <f t="shared" si="1"/>
        <v>4.435964067542435E-4</v>
      </c>
    </row>
    <row r="7" spans="2:7" ht="14.25" thickTop="1" thickBot="1" x14ac:dyDescent="0.25">
      <c r="B7" s="51"/>
      <c r="C7" s="41" t="s">
        <v>17</v>
      </c>
      <c r="D7" s="36"/>
      <c r="E7" s="37">
        <v>1176.3</v>
      </c>
      <c r="F7" s="26">
        <f t="shared" si="0"/>
        <v>1176.3</v>
      </c>
      <c r="G7" s="9">
        <f t="shared" si="1"/>
        <v>1.6888997063212606E-3</v>
      </c>
    </row>
    <row r="8" spans="2:7" ht="14.25" thickTop="1" thickBot="1" x14ac:dyDescent="0.25">
      <c r="B8" s="51"/>
      <c r="C8" s="41" t="s">
        <v>19</v>
      </c>
      <c r="D8" s="36"/>
      <c r="E8" s="37">
        <v>13878</v>
      </c>
      <c r="F8" s="26">
        <f t="shared" si="0"/>
        <v>13878</v>
      </c>
      <c r="G8" s="9">
        <f t="shared" si="1"/>
        <v>1.9925656825917244E-2</v>
      </c>
    </row>
    <row r="9" spans="2:7" ht="14.25" thickTop="1" thickBot="1" x14ac:dyDescent="0.25">
      <c r="B9" s="51"/>
      <c r="C9" s="41" t="s">
        <v>23</v>
      </c>
      <c r="D9" s="36"/>
      <c r="E9" s="37">
        <v>505.85</v>
      </c>
      <c r="F9" s="26">
        <f t="shared" si="0"/>
        <v>505.85</v>
      </c>
      <c r="G9" s="9">
        <f t="shared" si="1"/>
        <v>7.2628574040857756E-4</v>
      </c>
    </row>
    <row r="10" spans="2:7" ht="14.25" thickTop="1" thickBot="1" x14ac:dyDescent="0.25">
      <c r="B10" s="51"/>
      <c r="C10" s="41" t="s">
        <v>25</v>
      </c>
      <c r="D10" s="36"/>
      <c r="E10" s="37">
        <v>1450.28</v>
      </c>
      <c r="F10" s="26">
        <f t="shared" si="0"/>
        <v>1450.28</v>
      </c>
      <c r="G10" s="9">
        <f t="shared" si="1"/>
        <v>2.082272775723538E-3</v>
      </c>
    </row>
    <row r="11" spans="2:7" ht="14.25" thickTop="1" thickBot="1" x14ac:dyDescent="0.25">
      <c r="B11" s="51"/>
      <c r="C11" s="41" t="s">
        <v>33</v>
      </c>
      <c r="D11" s="36">
        <v>34392.97</v>
      </c>
      <c r="E11" s="37">
        <v>32349.759999999998</v>
      </c>
      <c r="F11" s="6">
        <f t="shared" si="0"/>
        <v>66742.73</v>
      </c>
      <c r="G11" s="9">
        <f t="shared" si="1"/>
        <v>9.5827405505465604E-2</v>
      </c>
    </row>
    <row r="12" spans="2:7" ht="14.25" thickTop="1" thickBot="1" x14ac:dyDescent="0.25">
      <c r="B12" s="51"/>
      <c r="C12" s="41" t="s">
        <v>34</v>
      </c>
      <c r="D12" s="36">
        <v>13681.48</v>
      </c>
      <c r="E12" s="37">
        <v>13307.04</v>
      </c>
      <c r="F12" s="26">
        <f t="shared" si="0"/>
        <v>26988.52</v>
      </c>
      <c r="G12" s="9">
        <f t="shared" si="1"/>
        <v>3.8749386637801128E-2</v>
      </c>
    </row>
    <row r="13" spans="2:7" ht="14.25" thickTop="1" thickBot="1" x14ac:dyDescent="0.25">
      <c r="B13" s="51"/>
      <c r="C13" s="41" t="s">
        <v>35</v>
      </c>
      <c r="D13" s="36">
        <v>90723.4</v>
      </c>
      <c r="E13" s="37">
        <v>60482.28</v>
      </c>
      <c r="F13" s="6">
        <f t="shared" si="0"/>
        <v>151205.68</v>
      </c>
      <c r="G13" s="9">
        <f t="shared" si="1"/>
        <v>0.21709702333257375</v>
      </c>
    </row>
    <row r="14" spans="2:7" ht="14.25" thickTop="1" thickBot="1" x14ac:dyDescent="0.25">
      <c r="B14" s="51"/>
      <c r="C14" s="41" t="s">
        <v>38</v>
      </c>
      <c r="D14" s="36">
        <v>18000</v>
      </c>
      <c r="E14" s="37">
        <v>107149.94</v>
      </c>
      <c r="F14" s="6">
        <f t="shared" si="0"/>
        <v>125149.94</v>
      </c>
      <c r="G14" s="9">
        <f t="shared" si="1"/>
        <v>0.17968689697536633</v>
      </c>
    </row>
    <row r="15" spans="2:7" ht="14.25" thickTop="1" thickBot="1" x14ac:dyDescent="0.25">
      <c r="B15" s="51"/>
      <c r="C15" s="41" t="s">
        <v>39</v>
      </c>
      <c r="D15" s="36">
        <v>1282.8599999999999</v>
      </c>
      <c r="E15" s="37">
        <v>4932.32</v>
      </c>
      <c r="F15" s="26">
        <f t="shared" si="0"/>
        <v>6215.1799999999994</v>
      </c>
      <c r="G15" s="9">
        <f t="shared" si="1"/>
        <v>8.9235872453742853E-3</v>
      </c>
    </row>
    <row r="16" spans="2:7" ht="14.25" thickTop="1" thickBot="1" x14ac:dyDescent="0.25">
      <c r="B16" s="51"/>
      <c r="C16" s="41" t="s">
        <v>41</v>
      </c>
      <c r="D16" s="36">
        <v>73603.97</v>
      </c>
      <c r="E16" s="37">
        <v>26131.21</v>
      </c>
      <c r="F16" s="6">
        <f t="shared" si="0"/>
        <v>99735.18</v>
      </c>
      <c r="G16" s="9">
        <f t="shared" si="1"/>
        <v>0.14319707235560492</v>
      </c>
    </row>
    <row r="17" spans="2:7" ht="14.25" thickTop="1" thickBot="1" x14ac:dyDescent="0.25">
      <c r="B17" s="51"/>
      <c r="C17" s="41" t="s">
        <v>42</v>
      </c>
      <c r="D17" s="36">
        <v>526.97</v>
      </c>
      <c r="E17" s="37">
        <v>3040.71</v>
      </c>
      <c r="F17" s="26">
        <f t="shared" si="0"/>
        <v>3567.6800000000003</v>
      </c>
      <c r="G17" s="9">
        <f t="shared" si="1"/>
        <v>5.1223783934780543E-3</v>
      </c>
    </row>
    <row r="18" spans="2:7" ht="14.25" thickTop="1" thickBot="1" x14ac:dyDescent="0.25">
      <c r="B18" s="51"/>
      <c r="C18" s="41" t="s">
        <v>43</v>
      </c>
      <c r="D18" s="36"/>
      <c r="E18" s="37">
        <v>29.5</v>
      </c>
      <c r="F18" s="26">
        <f t="shared" si="0"/>
        <v>29.5</v>
      </c>
      <c r="G18" s="9">
        <f t="shared" si="1"/>
        <v>4.2355301654745552E-5</v>
      </c>
    </row>
    <row r="19" spans="2:7" ht="14.25" thickTop="1" thickBot="1" x14ac:dyDescent="0.25">
      <c r="B19" s="51"/>
      <c r="C19" s="41" t="s">
        <v>45</v>
      </c>
      <c r="D19" s="36"/>
      <c r="E19" s="37">
        <v>609.27</v>
      </c>
      <c r="F19" s="26">
        <f t="shared" si="0"/>
        <v>609.27</v>
      </c>
      <c r="G19" s="9">
        <f t="shared" si="1"/>
        <v>8.7477337759955321E-4</v>
      </c>
    </row>
    <row r="20" spans="2:7" ht="14.25" thickTop="1" thickBot="1" x14ac:dyDescent="0.25">
      <c r="B20" s="51"/>
      <c r="C20" s="41" t="s">
        <v>46</v>
      </c>
      <c r="D20" s="36"/>
      <c r="E20" s="37">
        <v>943.5</v>
      </c>
      <c r="F20" s="26">
        <f t="shared" si="0"/>
        <v>943.5</v>
      </c>
      <c r="G20" s="9">
        <f t="shared" si="1"/>
        <v>1.3546517664831332E-3</v>
      </c>
    </row>
    <row r="21" spans="2:7" ht="14.25" thickTop="1" thickBot="1" x14ac:dyDescent="0.25">
      <c r="B21" s="51"/>
      <c r="C21" s="41" t="s">
        <v>47</v>
      </c>
      <c r="D21" s="36">
        <v>14614.36</v>
      </c>
      <c r="E21" s="37">
        <v>5868.4</v>
      </c>
      <c r="F21" s="26">
        <f t="shared" si="0"/>
        <v>20482.760000000002</v>
      </c>
      <c r="G21" s="9">
        <f t="shared" si="1"/>
        <v>2.9408592492262915E-2</v>
      </c>
    </row>
    <row r="22" spans="2:7" ht="14.25" thickTop="1" thickBot="1" x14ac:dyDescent="0.25">
      <c r="B22" s="51"/>
      <c r="C22" s="41" t="s">
        <v>49</v>
      </c>
      <c r="D22" s="36"/>
      <c r="E22" s="37">
        <v>122.88</v>
      </c>
      <c r="F22" s="26">
        <f t="shared" si="0"/>
        <v>122.88</v>
      </c>
      <c r="G22" s="9">
        <f t="shared" si="1"/>
        <v>1.7642777855373331E-4</v>
      </c>
    </row>
    <row r="23" spans="2:7" ht="14.25" thickTop="1" thickBot="1" x14ac:dyDescent="0.25">
      <c r="B23" s="51"/>
      <c r="C23" s="41" t="s">
        <v>52</v>
      </c>
      <c r="D23" s="36">
        <v>11763.32</v>
      </c>
      <c r="E23" s="37">
        <v>5881.66</v>
      </c>
      <c r="F23" s="26">
        <f t="shared" si="0"/>
        <v>17644.98</v>
      </c>
      <c r="G23" s="9">
        <f t="shared" si="1"/>
        <v>2.5334184765828886E-2</v>
      </c>
    </row>
    <row r="24" spans="2:7" ht="14.25" thickTop="1" thickBot="1" x14ac:dyDescent="0.25">
      <c r="B24" s="51"/>
      <c r="C24" s="41" t="s">
        <v>53</v>
      </c>
      <c r="D24" s="36">
        <v>1733.86</v>
      </c>
      <c r="E24" s="37">
        <v>788.33</v>
      </c>
      <c r="F24" s="26">
        <f t="shared" si="0"/>
        <v>2522.19</v>
      </c>
      <c r="G24" s="9">
        <f t="shared" si="1"/>
        <v>3.6212921451044978E-3</v>
      </c>
    </row>
    <row r="25" spans="2:7" ht="14.25" thickTop="1" thickBot="1" x14ac:dyDescent="0.25">
      <c r="B25" s="51"/>
      <c r="C25" s="41" t="s">
        <v>54</v>
      </c>
      <c r="D25" s="36"/>
      <c r="E25" s="37">
        <v>1058.5999999999999</v>
      </c>
      <c r="F25" s="26">
        <f t="shared" si="0"/>
        <v>1058.5999999999999</v>
      </c>
      <c r="G25" s="9">
        <f t="shared" si="1"/>
        <v>1.5199092315835131E-3</v>
      </c>
    </row>
    <row r="26" spans="2:7" ht="14.25" customHeight="1" thickTop="1" thickBot="1" x14ac:dyDescent="0.25">
      <c r="B26" s="51"/>
      <c r="C26" s="41" t="s">
        <v>57</v>
      </c>
      <c r="D26" s="36">
        <v>624.6</v>
      </c>
      <c r="E26" s="37"/>
      <c r="F26" s="26">
        <f t="shared" si="0"/>
        <v>624.6</v>
      </c>
      <c r="G26" s="9">
        <f t="shared" si="1"/>
        <v>8.9678377673064644E-4</v>
      </c>
    </row>
    <row r="27" spans="2:7" ht="14.25" thickTop="1" thickBot="1" x14ac:dyDescent="0.25">
      <c r="B27" s="51"/>
      <c r="C27" s="41" t="s">
        <v>58</v>
      </c>
      <c r="D27" s="36">
        <v>108.48</v>
      </c>
      <c r="E27" s="37"/>
      <c r="F27" s="26">
        <f t="shared" si="0"/>
        <v>108.48</v>
      </c>
      <c r="G27" s="9">
        <f t="shared" si="1"/>
        <v>1.5575264825446771E-4</v>
      </c>
    </row>
    <row r="28" spans="2:7" ht="14.25" thickTop="1" thickBot="1" x14ac:dyDescent="0.25">
      <c r="B28" s="51"/>
      <c r="C28" s="41" t="s">
        <v>56</v>
      </c>
      <c r="D28" s="36">
        <v>804.79</v>
      </c>
      <c r="E28" s="37"/>
      <c r="F28" s="26">
        <f t="shared" si="0"/>
        <v>804.79</v>
      </c>
      <c r="G28" s="9">
        <f t="shared" si="1"/>
        <v>1.155495702329582E-3</v>
      </c>
    </row>
    <row r="29" spans="2:7" ht="14.25" thickTop="1" thickBot="1" x14ac:dyDescent="0.25">
      <c r="B29" s="51" t="s">
        <v>64</v>
      </c>
      <c r="C29" s="41" t="s">
        <v>3</v>
      </c>
      <c r="D29" s="36">
        <v>26560</v>
      </c>
      <c r="E29" s="37"/>
      <c r="F29" s="26">
        <f t="shared" si="0"/>
        <v>26560</v>
      </c>
      <c r="G29" s="9">
        <f t="shared" si="1"/>
        <v>3.8134129218645486E-2</v>
      </c>
    </row>
    <row r="30" spans="2:7" ht="14.25" thickTop="1" thickBot="1" x14ac:dyDescent="0.25">
      <c r="B30" s="51"/>
      <c r="C30" s="41" t="s">
        <v>11</v>
      </c>
      <c r="D30" s="36"/>
      <c r="E30" s="37">
        <v>319.38</v>
      </c>
      <c r="F30" s="26">
        <f t="shared" si="0"/>
        <v>319.38</v>
      </c>
      <c r="G30" s="9">
        <f t="shared" si="1"/>
        <v>4.5855716076246216E-4</v>
      </c>
    </row>
    <row r="31" spans="2:7" ht="14.25" thickTop="1" thickBot="1" x14ac:dyDescent="0.25">
      <c r="B31" s="51"/>
      <c r="C31" s="41" t="s">
        <v>14</v>
      </c>
      <c r="D31" s="36">
        <v>7525</v>
      </c>
      <c r="E31" s="37"/>
      <c r="F31" s="26">
        <f t="shared" si="0"/>
        <v>7525</v>
      </c>
      <c r="G31" s="9">
        <f t="shared" si="1"/>
        <v>1.0804191354303737E-2</v>
      </c>
    </row>
    <row r="32" spans="2:7" ht="14.25" thickTop="1" thickBot="1" x14ac:dyDescent="0.25">
      <c r="B32" s="51"/>
      <c r="C32" s="41" t="s">
        <v>15</v>
      </c>
      <c r="D32" s="36"/>
      <c r="E32" s="37">
        <v>3900</v>
      </c>
      <c r="F32" s="26">
        <f t="shared" si="0"/>
        <v>3900</v>
      </c>
      <c r="G32" s="9">
        <f t="shared" si="1"/>
        <v>5.5995144560511065E-3</v>
      </c>
    </row>
    <row r="33" spans="2:7" ht="14.25" thickTop="1" thickBot="1" x14ac:dyDescent="0.25">
      <c r="B33" s="51"/>
      <c r="C33" s="41" t="s">
        <v>19</v>
      </c>
      <c r="D33" s="36"/>
      <c r="E33" s="37">
        <v>63393.120000000003</v>
      </c>
      <c r="F33" s="6">
        <f t="shared" si="0"/>
        <v>63393.120000000003</v>
      </c>
      <c r="G33" s="9">
        <f t="shared" si="1"/>
        <v>9.1018126116457057E-2</v>
      </c>
    </row>
    <row r="34" spans="2:7" ht="14.25" thickTop="1" thickBot="1" x14ac:dyDescent="0.25">
      <c r="B34" s="51"/>
      <c r="C34" s="41" t="s">
        <v>23</v>
      </c>
      <c r="D34" s="36"/>
      <c r="E34" s="37">
        <v>3849.04</v>
      </c>
      <c r="F34" s="26">
        <f t="shared" si="0"/>
        <v>3849.04</v>
      </c>
      <c r="G34" s="9">
        <f t="shared" si="1"/>
        <v>5.526347467158705E-3</v>
      </c>
    </row>
    <row r="35" spans="2:7" ht="14.25" thickTop="1" thickBot="1" x14ac:dyDescent="0.25">
      <c r="B35" s="51"/>
      <c r="C35" s="41" t="s">
        <v>26</v>
      </c>
      <c r="D35" s="36"/>
      <c r="E35" s="37">
        <v>1130</v>
      </c>
      <c r="F35" s="26">
        <f t="shared" si="0"/>
        <v>1130</v>
      </c>
      <c r="G35" s="9">
        <f t="shared" si="1"/>
        <v>1.6224234193173718E-3</v>
      </c>
    </row>
    <row r="36" spans="2:7" ht="14.25" thickTop="1" thickBot="1" x14ac:dyDescent="0.25">
      <c r="B36" s="51"/>
      <c r="C36" s="41" t="s">
        <v>33</v>
      </c>
      <c r="D36" s="36">
        <v>9910.64</v>
      </c>
      <c r="E36" s="37">
        <v>6039.08</v>
      </c>
      <c r="F36" s="26">
        <f t="shared" si="0"/>
        <v>15949.72</v>
      </c>
      <c r="G36" s="9">
        <f t="shared" si="1"/>
        <v>2.2900176335889089E-2</v>
      </c>
    </row>
    <row r="37" spans="2:7" ht="14.25" thickTop="1" thickBot="1" x14ac:dyDescent="0.25">
      <c r="B37" s="51"/>
      <c r="C37" s="41" t="s">
        <v>38</v>
      </c>
      <c r="D37" s="36"/>
      <c r="E37" s="37">
        <v>19974.95</v>
      </c>
      <c r="F37" s="26">
        <f t="shared" si="0"/>
        <v>19974.95</v>
      </c>
      <c r="G37" s="9">
        <f t="shared" si="1"/>
        <v>2.8679492636896935E-2</v>
      </c>
    </row>
    <row r="38" spans="2:7" ht="13.5" thickTop="1" x14ac:dyDescent="0.2">
      <c r="B38" s="32"/>
      <c r="C38" s="10"/>
      <c r="D38" s="38">
        <f>SUM(D4:D37)</f>
        <v>317868.59999999992</v>
      </c>
      <c r="E38" s="38">
        <f t="shared" ref="E38:F38" si="2">SUM(E4:E37)</f>
        <v>378620.36000000004</v>
      </c>
      <c r="F38" s="38">
        <f t="shared" si="2"/>
        <v>696488.95999999985</v>
      </c>
      <c r="G38" s="39">
        <f>SUM(G4:G37)</f>
        <v>1.0000000000000004</v>
      </c>
    </row>
  </sheetData>
  <mergeCells count="3">
    <mergeCell ref="B1:G1"/>
    <mergeCell ref="B4:B28"/>
    <mergeCell ref="B29:B37"/>
  </mergeCells>
  <conditionalFormatting sqref="G4:G37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3</v>
      </c>
      <c r="D4" s="36">
        <v>8775</v>
      </c>
      <c r="E4" s="37"/>
      <c r="F4" s="26">
        <f>SUM(D4,E4)</f>
        <v>8775</v>
      </c>
      <c r="G4" s="9">
        <f>F4/$F$43</f>
        <v>5.7487468616264255E-3</v>
      </c>
    </row>
    <row r="5" spans="2:7" ht="14.25" thickTop="1" thickBot="1" x14ac:dyDescent="0.25">
      <c r="B5" s="51"/>
      <c r="C5" s="41" t="s">
        <v>11</v>
      </c>
      <c r="D5" s="36"/>
      <c r="E5" s="37">
        <v>331.01</v>
      </c>
      <c r="F5" s="26">
        <f t="shared" ref="F5:F42" si="0">SUM(D5,E5)</f>
        <v>331.01</v>
      </c>
      <c r="G5" s="9">
        <f t="shared" ref="G5:G42" si="1">F5/$F$43</f>
        <v>2.1685386879395589E-4</v>
      </c>
    </row>
    <row r="6" spans="2:7" ht="14.25" thickTop="1" thickBot="1" x14ac:dyDescent="0.25">
      <c r="B6" s="51"/>
      <c r="C6" s="41" t="s">
        <v>12</v>
      </c>
      <c r="D6" s="36"/>
      <c r="E6" s="37">
        <v>114</v>
      </c>
      <c r="F6" s="26">
        <f t="shared" si="0"/>
        <v>114</v>
      </c>
      <c r="G6" s="9">
        <f t="shared" si="1"/>
        <v>7.4684574612582619E-5</v>
      </c>
    </row>
    <row r="7" spans="2:7" ht="14.25" thickTop="1" thickBot="1" x14ac:dyDescent="0.25">
      <c r="B7" s="51"/>
      <c r="C7" s="41" t="s">
        <v>16</v>
      </c>
      <c r="D7" s="36"/>
      <c r="E7" s="37">
        <v>819.8</v>
      </c>
      <c r="F7" s="26">
        <f t="shared" si="0"/>
        <v>819.8</v>
      </c>
      <c r="G7" s="9">
        <f t="shared" si="1"/>
        <v>5.3707380936311602E-4</v>
      </c>
    </row>
    <row r="8" spans="2:7" ht="14.25" thickTop="1" thickBot="1" x14ac:dyDescent="0.25">
      <c r="B8" s="51"/>
      <c r="C8" s="41" t="s">
        <v>20</v>
      </c>
      <c r="D8" s="36">
        <v>3384.1</v>
      </c>
      <c r="E8" s="37"/>
      <c r="F8" s="26">
        <f t="shared" si="0"/>
        <v>3384.1</v>
      </c>
      <c r="G8" s="9">
        <f t="shared" si="1"/>
        <v>2.2170181486529899E-3</v>
      </c>
    </row>
    <row r="9" spans="2:7" ht="14.25" thickTop="1" thickBot="1" x14ac:dyDescent="0.25">
      <c r="B9" s="51"/>
      <c r="C9" s="41" t="s">
        <v>21</v>
      </c>
      <c r="D9" s="36">
        <v>2297.5</v>
      </c>
      <c r="E9" s="37">
        <v>4870</v>
      </c>
      <c r="F9" s="26">
        <f t="shared" si="0"/>
        <v>7167.5</v>
      </c>
      <c r="G9" s="9">
        <f t="shared" si="1"/>
        <v>4.6956288468042624E-3</v>
      </c>
    </row>
    <row r="10" spans="2:7" ht="14.25" thickTop="1" thickBot="1" x14ac:dyDescent="0.25">
      <c r="B10" s="51"/>
      <c r="C10" s="41" t="s">
        <v>22</v>
      </c>
      <c r="D10" s="36"/>
      <c r="E10" s="37">
        <v>2234.6</v>
      </c>
      <c r="F10" s="26">
        <f t="shared" si="0"/>
        <v>2234.6</v>
      </c>
      <c r="G10" s="9">
        <f t="shared" si="1"/>
        <v>1.463948687976115E-3</v>
      </c>
    </row>
    <row r="11" spans="2:7" ht="14.25" thickTop="1" thickBot="1" x14ac:dyDescent="0.25">
      <c r="B11" s="51"/>
      <c r="C11" s="41" t="s">
        <v>24</v>
      </c>
      <c r="D11" s="36">
        <v>3477.96</v>
      </c>
      <c r="E11" s="37"/>
      <c r="F11" s="26">
        <f t="shared" si="0"/>
        <v>3477.96</v>
      </c>
      <c r="G11" s="9">
        <f t="shared" si="1"/>
        <v>2.2785084484173495E-3</v>
      </c>
    </row>
    <row r="12" spans="2:7" ht="14.25" thickTop="1" thickBot="1" x14ac:dyDescent="0.25">
      <c r="B12" s="51"/>
      <c r="C12" s="41" t="s">
        <v>25</v>
      </c>
      <c r="D12" s="36"/>
      <c r="E12" s="37">
        <v>262.8</v>
      </c>
      <c r="F12" s="26">
        <f t="shared" si="0"/>
        <v>262.8</v>
      </c>
      <c r="G12" s="9">
        <f t="shared" si="1"/>
        <v>1.7216759831742732E-4</v>
      </c>
    </row>
    <row r="13" spans="2:7" ht="14.25" thickTop="1" thickBot="1" x14ac:dyDescent="0.25">
      <c r="B13" s="51"/>
      <c r="C13" s="41" t="s">
        <v>177</v>
      </c>
      <c r="D13" s="36"/>
      <c r="E13" s="37">
        <v>3571.99</v>
      </c>
      <c r="F13" s="26">
        <f t="shared" si="0"/>
        <v>3571.99</v>
      </c>
      <c r="G13" s="9">
        <f t="shared" si="1"/>
        <v>2.3401101199157803E-3</v>
      </c>
    </row>
    <row r="14" spans="2:7" ht="14.25" thickTop="1" thickBot="1" x14ac:dyDescent="0.25">
      <c r="B14" s="51"/>
      <c r="C14" s="41" t="s">
        <v>178</v>
      </c>
      <c r="D14" s="36">
        <v>8385</v>
      </c>
      <c r="E14" s="37">
        <v>20495</v>
      </c>
      <c r="F14" s="26">
        <f t="shared" si="0"/>
        <v>28880</v>
      </c>
      <c r="G14" s="9">
        <f t="shared" si="1"/>
        <v>1.8920092235187598E-2</v>
      </c>
    </row>
    <row r="15" spans="2:7" ht="14.25" thickTop="1" thickBot="1" x14ac:dyDescent="0.25">
      <c r="B15" s="51"/>
      <c r="C15" s="41" t="s">
        <v>104</v>
      </c>
      <c r="D15" s="36">
        <v>416.3</v>
      </c>
      <c r="E15" s="37"/>
      <c r="F15" s="26">
        <f t="shared" si="0"/>
        <v>416.3</v>
      </c>
      <c r="G15" s="9">
        <f t="shared" si="1"/>
        <v>2.727297229054223E-4</v>
      </c>
    </row>
    <row r="16" spans="2:7" ht="14.25" thickTop="1" thickBot="1" x14ac:dyDescent="0.25">
      <c r="B16" s="51"/>
      <c r="C16" s="41" t="s">
        <v>33</v>
      </c>
      <c r="D16" s="36">
        <v>78400.509999999995</v>
      </c>
      <c r="E16" s="37">
        <v>35366.519999999997</v>
      </c>
      <c r="F16" s="6">
        <f t="shared" si="0"/>
        <v>113767.03</v>
      </c>
      <c r="G16" s="9">
        <f t="shared" si="1"/>
        <v>7.4531949477955481E-2</v>
      </c>
    </row>
    <row r="17" spans="2:7" ht="14.25" thickTop="1" thickBot="1" x14ac:dyDescent="0.25">
      <c r="B17" s="51"/>
      <c r="C17" s="41" t="s">
        <v>36</v>
      </c>
      <c r="D17" s="36">
        <v>29794.46</v>
      </c>
      <c r="E17" s="37">
        <v>25085.86</v>
      </c>
      <c r="F17" s="26">
        <f t="shared" si="0"/>
        <v>54880.32</v>
      </c>
      <c r="G17" s="9">
        <f t="shared" si="1"/>
        <v>3.595362591054746E-2</v>
      </c>
    </row>
    <row r="18" spans="2:7" ht="14.25" thickTop="1" thickBot="1" x14ac:dyDescent="0.25">
      <c r="B18" s="51"/>
      <c r="C18" s="41" t="s">
        <v>38</v>
      </c>
      <c r="D18" s="36">
        <v>9150</v>
      </c>
      <c r="E18" s="37">
        <v>64141.01</v>
      </c>
      <c r="F18" s="26">
        <f t="shared" si="0"/>
        <v>73291.010000000009</v>
      </c>
      <c r="G18" s="9">
        <f t="shared" si="1"/>
        <v>4.8014981620846837E-2</v>
      </c>
    </row>
    <row r="19" spans="2:7" ht="14.25" thickTop="1" thickBot="1" x14ac:dyDescent="0.25">
      <c r="B19" s="51"/>
      <c r="C19" s="41" t="s">
        <v>39</v>
      </c>
      <c r="D19" s="36">
        <v>1100</v>
      </c>
      <c r="E19" s="37">
        <v>1745</v>
      </c>
      <c r="F19" s="26">
        <f t="shared" si="0"/>
        <v>2845</v>
      </c>
      <c r="G19" s="9">
        <f t="shared" si="1"/>
        <v>1.8638387260771715E-3</v>
      </c>
    </row>
    <row r="20" spans="2:7" ht="14.25" thickTop="1" thickBot="1" x14ac:dyDescent="0.25">
      <c r="B20" s="51"/>
      <c r="C20" s="41" t="s">
        <v>193</v>
      </c>
      <c r="D20" s="36">
        <v>8508.66</v>
      </c>
      <c r="E20" s="37"/>
      <c r="F20" s="26">
        <f t="shared" si="0"/>
        <v>8508.66</v>
      </c>
      <c r="G20" s="9">
        <f t="shared" si="1"/>
        <v>5.5742601107289227E-3</v>
      </c>
    </row>
    <row r="21" spans="2:7" ht="14.25" thickTop="1" thickBot="1" x14ac:dyDescent="0.25">
      <c r="B21" s="51"/>
      <c r="C21" s="41" t="s">
        <v>41</v>
      </c>
      <c r="D21" s="36"/>
      <c r="E21" s="37">
        <v>77619.520000000004</v>
      </c>
      <c r="F21" s="6">
        <f t="shared" si="0"/>
        <v>77619.520000000004</v>
      </c>
      <c r="G21" s="9">
        <f t="shared" si="1"/>
        <v>5.0850709059937271E-2</v>
      </c>
    </row>
    <row r="22" spans="2:7" ht="14.25" thickTop="1" thickBot="1" x14ac:dyDescent="0.25">
      <c r="B22" s="51"/>
      <c r="C22" s="41" t="s">
        <v>42</v>
      </c>
      <c r="D22" s="36"/>
      <c r="E22" s="37">
        <v>6977.24</v>
      </c>
      <c r="F22" s="26">
        <f t="shared" si="0"/>
        <v>6977.24</v>
      </c>
      <c r="G22" s="9">
        <f t="shared" si="1"/>
        <v>4.5709842225429469E-3</v>
      </c>
    </row>
    <row r="23" spans="2:7" ht="14.25" customHeight="1" thickTop="1" thickBot="1" x14ac:dyDescent="0.25">
      <c r="B23" s="51"/>
      <c r="C23" s="41" t="s">
        <v>43</v>
      </c>
      <c r="D23" s="36">
        <v>468</v>
      </c>
      <c r="E23" s="37"/>
      <c r="F23" s="26">
        <f t="shared" si="0"/>
        <v>468</v>
      </c>
      <c r="G23" s="9">
        <f t="shared" si="1"/>
        <v>3.0659983262007603E-4</v>
      </c>
    </row>
    <row r="24" spans="2:7" ht="14.25" thickTop="1" thickBot="1" x14ac:dyDescent="0.25">
      <c r="B24" s="51"/>
      <c r="C24" s="41" t="s">
        <v>44</v>
      </c>
      <c r="D24" s="36">
        <v>6119.45</v>
      </c>
      <c r="E24" s="37">
        <v>2229.41</v>
      </c>
      <c r="F24" s="26">
        <f t="shared" si="0"/>
        <v>8348.86</v>
      </c>
      <c r="G24" s="9">
        <f t="shared" si="1"/>
        <v>5.4695706807018117E-3</v>
      </c>
    </row>
    <row r="25" spans="2:7" ht="14.25" thickTop="1" thickBot="1" x14ac:dyDescent="0.25">
      <c r="B25" s="51"/>
      <c r="C25" s="41" t="s">
        <v>46</v>
      </c>
      <c r="D25" s="36">
        <v>3890</v>
      </c>
      <c r="E25" s="37"/>
      <c r="F25" s="26">
        <f t="shared" si="0"/>
        <v>3890</v>
      </c>
      <c r="G25" s="9">
        <f t="shared" si="1"/>
        <v>2.5484473266925121E-3</v>
      </c>
    </row>
    <row r="26" spans="2:7" ht="14.25" thickTop="1" thickBot="1" x14ac:dyDescent="0.25">
      <c r="B26" s="51"/>
      <c r="C26" s="41" t="s">
        <v>34</v>
      </c>
      <c r="D26" s="36">
        <v>225.61</v>
      </c>
      <c r="E26" s="37"/>
      <c r="F26" s="26">
        <f t="shared" si="0"/>
        <v>225.61</v>
      </c>
      <c r="G26" s="9">
        <f t="shared" si="1"/>
        <v>1.4780339366969093E-4</v>
      </c>
    </row>
    <row r="27" spans="2:7" ht="14.25" thickTop="1" thickBot="1" x14ac:dyDescent="0.25">
      <c r="B27" s="51"/>
      <c r="C27" s="41" t="s">
        <v>78</v>
      </c>
      <c r="D27" s="36"/>
      <c r="E27" s="37">
        <v>970.5</v>
      </c>
      <c r="F27" s="26">
        <f t="shared" si="0"/>
        <v>970.5</v>
      </c>
      <c r="G27" s="9">
        <f t="shared" si="1"/>
        <v>6.3580157597817051E-4</v>
      </c>
    </row>
    <row r="28" spans="2:7" ht="14.25" thickTop="1" thickBot="1" x14ac:dyDescent="0.25">
      <c r="B28" s="51"/>
      <c r="C28" s="41" t="s">
        <v>52</v>
      </c>
      <c r="D28" s="36">
        <v>11168.16</v>
      </c>
      <c r="E28" s="37">
        <v>5584.08</v>
      </c>
      <c r="F28" s="26">
        <f t="shared" si="0"/>
        <v>16752.239999999998</v>
      </c>
      <c r="G28" s="9">
        <f t="shared" si="1"/>
        <v>1.0974858931648165E-2</v>
      </c>
    </row>
    <row r="29" spans="2:7" ht="14.25" thickTop="1" thickBot="1" x14ac:dyDescent="0.25">
      <c r="B29" s="51"/>
      <c r="C29" s="41" t="s">
        <v>196</v>
      </c>
      <c r="D29" s="36">
        <v>58.1</v>
      </c>
      <c r="E29" s="37"/>
      <c r="F29" s="26">
        <f t="shared" si="0"/>
        <v>58.1</v>
      </c>
      <c r="G29" s="9">
        <f t="shared" si="1"/>
        <v>3.8062927938517986E-5</v>
      </c>
    </row>
    <row r="30" spans="2:7" ht="14.25" thickTop="1" thickBot="1" x14ac:dyDescent="0.25">
      <c r="B30" s="51"/>
      <c r="C30" s="41" t="s">
        <v>49</v>
      </c>
      <c r="D30" s="36">
        <v>1414.45</v>
      </c>
      <c r="E30" s="37"/>
      <c r="F30" s="26">
        <f t="shared" si="0"/>
        <v>1414.45</v>
      </c>
      <c r="G30" s="9">
        <f t="shared" si="1"/>
        <v>9.2664558386638149E-4</v>
      </c>
    </row>
    <row r="31" spans="2:7" ht="14.25" thickTop="1" thickBot="1" x14ac:dyDescent="0.25">
      <c r="B31" s="51" t="s">
        <v>64</v>
      </c>
      <c r="C31" s="41" t="s">
        <v>3</v>
      </c>
      <c r="D31" s="36">
        <v>44640</v>
      </c>
      <c r="E31" s="37"/>
      <c r="F31" s="26">
        <f t="shared" si="0"/>
        <v>44640</v>
      </c>
      <c r="G31" s="9">
        <f t="shared" si="1"/>
        <v>2.9244907111453406E-2</v>
      </c>
    </row>
    <row r="32" spans="2:7" ht="14.25" thickTop="1" thickBot="1" x14ac:dyDescent="0.25">
      <c r="B32" s="51"/>
      <c r="C32" s="41" t="s">
        <v>10</v>
      </c>
      <c r="D32" s="36"/>
      <c r="E32" s="37">
        <v>565</v>
      </c>
      <c r="F32" s="26">
        <f t="shared" si="0"/>
        <v>565</v>
      </c>
      <c r="G32" s="9">
        <f t="shared" si="1"/>
        <v>3.7014723382551915E-4</v>
      </c>
    </row>
    <row r="33" spans="2:7" ht="14.25" thickTop="1" thickBot="1" x14ac:dyDescent="0.25">
      <c r="B33" s="51"/>
      <c r="C33" s="41" t="s">
        <v>17</v>
      </c>
      <c r="D33" s="36"/>
      <c r="E33" s="37">
        <v>1282.5</v>
      </c>
      <c r="F33" s="26">
        <f t="shared" si="0"/>
        <v>1282.5</v>
      </c>
      <c r="G33" s="9">
        <f t="shared" si="1"/>
        <v>8.4020146439155445E-4</v>
      </c>
    </row>
    <row r="34" spans="2:7" ht="14.25" thickTop="1" thickBot="1" x14ac:dyDescent="0.25">
      <c r="B34" s="51"/>
      <c r="C34" s="41" t="s">
        <v>19</v>
      </c>
      <c r="D34" s="36"/>
      <c r="E34" s="37">
        <v>6308.9</v>
      </c>
      <c r="F34" s="26">
        <f t="shared" si="0"/>
        <v>6308.9</v>
      </c>
      <c r="G34" s="9">
        <f t="shared" si="1"/>
        <v>4.1331360769589686E-3</v>
      </c>
    </row>
    <row r="35" spans="2:7" ht="14.25" thickTop="1" thickBot="1" x14ac:dyDescent="0.25">
      <c r="B35" s="51"/>
      <c r="C35" s="41" t="s">
        <v>23</v>
      </c>
      <c r="D35" s="36"/>
      <c r="E35" s="37">
        <v>5722.72</v>
      </c>
      <c r="F35" s="26">
        <f t="shared" si="0"/>
        <v>5722.72</v>
      </c>
      <c r="G35" s="9">
        <f t="shared" si="1"/>
        <v>3.7491132353238495E-3</v>
      </c>
    </row>
    <row r="36" spans="2:7" ht="14.25" thickTop="1" thickBot="1" x14ac:dyDescent="0.25">
      <c r="B36" s="51"/>
      <c r="C36" s="41" t="s">
        <v>33</v>
      </c>
      <c r="D36" s="36">
        <v>75858.55</v>
      </c>
      <c r="E36" s="37">
        <v>19642.560000000001</v>
      </c>
      <c r="F36" s="6">
        <f t="shared" si="0"/>
        <v>95501.11</v>
      </c>
      <c r="G36" s="9">
        <f t="shared" si="1"/>
        <v>6.2565436626135618E-2</v>
      </c>
    </row>
    <row r="37" spans="2:7" ht="14.25" thickTop="1" thickBot="1" x14ac:dyDescent="0.25">
      <c r="B37" s="51"/>
      <c r="C37" s="41" t="s">
        <v>34</v>
      </c>
      <c r="D37" s="36">
        <v>109461.58</v>
      </c>
      <c r="E37" s="37">
        <v>62346.07</v>
      </c>
      <c r="F37" s="6">
        <f t="shared" si="0"/>
        <v>171807.65</v>
      </c>
      <c r="G37" s="9">
        <f t="shared" si="1"/>
        <v>0.11255597592489017</v>
      </c>
    </row>
    <row r="38" spans="2:7" ht="14.25" thickTop="1" thickBot="1" x14ac:dyDescent="0.25">
      <c r="B38" s="51"/>
      <c r="C38" s="41" t="s">
        <v>35</v>
      </c>
      <c r="D38" s="36">
        <v>83799.09</v>
      </c>
      <c r="E38" s="37">
        <v>55866.06</v>
      </c>
      <c r="F38" s="6">
        <f t="shared" si="0"/>
        <v>139665.15</v>
      </c>
      <c r="G38" s="9">
        <f t="shared" si="1"/>
        <v>9.1498529087303007E-2</v>
      </c>
    </row>
    <row r="39" spans="2:7" ht="14.25" thickTop="1" thickBot="1" x14ac:dyDescent="0.25">
      <c r="B39" s="51"/>
      <c r="C39" s="41" t="s">
        <v>38</v>
      </c>
      <c r="D39" s="36">
        <v>38429.589999999997</v>
      </c>
      <c r="E39" s="37">
        <v>341722.7</v>
      </c>
      <c r="F39" s="6">
        <f t="shared" si="0"/>
        <v>380152.29000000004</v>
      </c>
      <c r="G39" s="9">
        <f t="shared" si="1"/>
        <v>0.24904835146183463</v>
      </c>
    </row>
    <row r="40" spans="2:7" ht="14.25" thickTop="1" thickBot="1" x14ac:dyDescent="0.25">
      <c r="B40" s="51"/>
      <c r="C40" s="41" t="s">
        <v>41</v>
      </c>
      <c r="D40" s="36">
        <v>109474.93</v>
      </c>
      <c r="E40" s="37">
        <v>55668.05</v>
      </c>
      <c r="F40" s="6">
        <f t="shared" si="0"/>
        <v>165142.97999999998</v>
      </c>
      <c r="G40" s="9">
        <f t="shared" si="1"/>
        <v>0.10818976501363367</v>
      </c>
    </row>
    <row r="41" spans="2:7" ht="14.25" thickTop="1" thickBot="1" x14ac:dyDescent="0.25">
      <c r="B41" s="51"/>
      <c r="C41" s="41" t="s">
        <v>42</v>
      </c>
      <c r="D41" s="36">
        <v>16481.2</v>
      </c>
      <c r="E41" s="37">
        <v>28796.51</v>
      </c>
      <c r="F41" s="26">
        <f t="shared" si="0"/>
        <v>45277.71</v>
      </c>
      <c r="G41" s="9">
        <f t="shared" si="1"/>
        <v>2.9662688691069108E-2</v>
      </c>
    </row>
    <row r="42" spans="2:7" ht="14.25" thickTop="1" thickBot="1" x14ac:dyDescent="0.25">
      <c r="B42" s="51"/>
      <c r="C42" s="41" t="s">
        <v>32</v>
      </c>
      <c r="D42" s="36">
        <v>25633.72</v>
      </c>
      <c r="E42" s="37">
        <v>15268.29</v>
      </c>
      <c r="F42" s="26">
        <f t="shared" si="0"/>
        <v>40902.01</v>
      </c>
      <c r="G42" s="9">
        <f t="shared" si="1"/>
        <v>2.6796045768856146E-2</v>
      </c>
    </row>
    <row r="43" spans="2:7" ht="13.5" thickTop="1" x14ac:dyDescent="0.2">
      <c r="B43" s="32"/>
      <c r="C43" s="10"/>
      <c r="D43" s="38">
        <f>SUM(D4:D42)</f>
        <v>680811.91999999993</v>
      </c>
      <c r="E43" s="38">
        <f t="shared" ref="E43:F43" si="2">SUM(E4:E42)</f>
        <v>845607.70000000007</v>
      </c>
      <c r="F43" s="38">
        <f t="shared" si="2"/>
        <v>1526419.6199999999</v>
      </c>
      <c r="G43" s="39">
        <f>SUM(G4:G42)</f>
        <v>1</v>
      </c>
    </row>
  </sheetData>
  <mergeCells count="3">
    <mergeCell ref="B1:G1"/>
    <mergeCell ref="B4:B30"/>
    <mergeCell ref="B31:B42"/>
  </mergeCells>
  <conditionalFormatting sqref="G4:G42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35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50" t="s">
        <v>69</v>
      </c>
      <c r="C3" s="4" t="s">
        <v>66</v>
      </c>
      <c r="D3" s="1" t="s">
        <v>0</v>
      </c>
      <c r="E3" s="2" t="s">
        <v>1</v>
      </c>
      <c r="F3" s="4" t="s">
        <v>67</v>
      </c>
      <c r="G3" s="8" t="s">
        <v>70</v>
      </c>
    </row>
    <row r="4" spans="2:7" ht="14.25" customHeight="1" thickTop="1" thickBot="1" x14ac:dyDescent="0.25">
      <c r="B4" s="41" t="s">
        <v>185</v>
      </c>
      <c r="C4" s="41" t="s">
        <v>186</v>
      </c>
      <c r="D4" s="36">
        <v>17619.599999999999</v>
      </c>
      <c r="E4" s="37"/>
      <c r="F4" s="40">
        <f>SUM(D4,E4)</f>
        <v>17619.599999999999</v>
      </c>
      <c r="G4" s="9">
        <f>F4/$F$135</f>
        <v>1.1705844998551858E-3</v>
      </c>
    </row>
    <row r="5" spans="2:7" ht="14.25" thickTop="1" thickBot="1" x14ac:dyDescent="0.25">
      <c r="B5" s="51" t="s">
        <v>96</v>
      </c>
      <c r="C5" s="41" t="s">
        <v>2</v>
      </c>
      <c r="D5" s="36">
        <v>5198.51</v>
      </c>
      <c r="E5" s="37"/>
      <c r="F5" s="40">
        <f t="shared" ref="F5:F68" si="0">SUM(D5,E5)</f>
        <v>5198.51</v>
      </c>
      <c r="G5" s="9">
        <f t="shared" ref="G5:G68" si="1">F5/$F$135</f>
        <v>3.4537079322698492E-4</v>
      </c>
    </row>
    <row r="6" spans="2:7" ht="14.25" customHeight="1" thickTop="1" thickBot="1" x14ac:dyDescent="0.25">
      <c r="B6" s="51"/>
      <c r="C6" s="41" t="s">
        <v>3</v>
      </c>
      <c r="D6" s="36">
        <v>125325</v>
      </c>
      <c r="E6" s="37">
        <v>7800</v>
      </c>
      <c r="F6" s="40">
        <f t="shared" si="0"/>
        <v>133125</v>
      </c>
      <c r="G6" s="9">
        <f t="shared" si="1"/>
        <v>8.8443586428308043E-3</v>
      </c>
    </row>
    <row r="7" spans="2:7" ht="14.25" thickTop="1" thickBot="1" x14ac:dyDescent="0.25">
      <c r="B7" s="51"/>
      <c r="C7" s="41" t="s">
        <v>4</v>
      </c>
      <c r="D7" s="36">
        <v>20200</v>
      </c>
      <c r="E7" s="37"/>
      <c r="F7" s="40">
        <f t="shared" si="0"/>
        <v>20200</v>
      </c>
      <c r="G7" s="9">
        <f t="shared" si="1"/>
        <v>1.3420172363206178E-3</v>
      </c>
    </row>
    <row r="8" spans="2:7" ht="14.25" thickTop="1" thickBot="1" x14ac:dyDescent="0.25">
      <c r="B8" s="51"/>
      <c r="C8" s="41" t="s">
        <v>5</v>
      </c>
      <c r="D8" s="36">
        <v>40124.03</v>
      </c>
      <c r="E8" s="37"/>
      <c r="F8" s="40">
        <f t="shared" si="0"/>
        <v>40124.03</v>
      </c>
      <c r="G8" s="9">
        <f t="shared" si="1"/>
        <v>2.6656999926062156E-3</v>
      </c>
    </row>
    <row r="9" spans="2:7" ht="14.25" thickTop="1" thickBot="1" x14ac:dyDescent="0.25">
      <c r="B9" s="51"/>
      <c r="C9" s="41" t="s">
        <v>6</v>
      </c>
      <c r="D9" s="36">
        <v>133535.88</v>
      </c>
      <c r="E9" s="37">
        <v>77609.929999999993</v>
      </c>
      <c r="F9" s="40">
        <f t="shared" si="0"/>
        <v>211145.81</v>
      </c>
      <c r="G9" s="9">
        <f t="shared" si="1"/>
        <v>1.4027787940439518E-2</v>
      </c>
    </row>
    <row r="10" spans="2:7" ht="14.25" thickTop="1" thickBot="1" x14ac:dyDescent="0.25">
      <c r="B10" s="51"/>
      <c r="C10" s="41" t="s">
        <v>7</v>
      </c>
      <c r="D10" s="36">
        <v>62656</v>
      </c>
      <c r="E10" s="37">
        <v>254672.1</v>
      </c>
      <c r="F10" s="40">
        <f t="shared" si="0"/>
        <v>317328.09999999998</v>
      </c>
      <c r="G10" s="9">
        <f t="shared" si="1"/>
        <v>2.1082167315290723E-2</v>
      </c>
    </row>
    <row r="11" spans="2:7" ht="14.25" thickTop="1" thickBot="1" x14ac:dyDescent="0.25">
      <c r="B11" s="51"/>
      <c r="C11" s="41" t="s">
        <v>8</v>
      </c>
      <c r="D11" s="36"/>
      <c r="E11" s="37">
        <v>75809.03</v>
      </c>
      <c r="F11" s="40">
        <f t="shared" si="0"/>
        <v>75809.03</v>
      </c>
      <c r="G11" s="9">
        <f t="shared" si="1"/>
        <v>5.036486382611228E-3</v>
      </c>
    </row>
    <row r="12" spans="2:7" ht="14.25" thickTop="1" thickBot="1" x14ac:dyDescent="0.25">
      <c r="B12" s="51"/>
      <c r="C12" s="41" t="s">
        <v>9</v>
      </c>
      <c r="D12" s="36"/>
      <c r="E12" s="37">
        <v>31740.5</v>
      </c>
      <c r="F12" s="40">
        <f t="shared" si="0"/>
        <v>31740.5</v>
      </c>
      <c r="G12" s="9">
        <f t="shared" si="1"/>
        <v>2.1087276281898299E-3</v>
      </c>
    </row>
    <row r="13" spans="2:7" ht="14.25" thickTop="1" thickBot="1" x14ac:dyDescent="0.25">
      <c r="B13" s="51"/>
      <c r="C13" s="41" t="s">
        <v>10</v>
      </c>
      <c r="D13" s="36"/>
      <c r="E13" s="37">
        <v>1356</v>
      </c>
      <c r="F13" s="40">
        <f t="shared" si="0"/>
        <v>1356</v>
      </c>
      <c r="G13" s="9">
        <f t="shared" si="1"/>
        <v>9.0087889725285031E-5</v>
      </c>
    </row>
    <row r="14" spans="2:7" ht="14.25" thickTop="1" thickBot="1" x14ac:dyDescent="0.25">
      <c r="B14" s="51"/>
      <c r="C14" s="41" t="s">
        <v>11</v>
      </c>
      <c r="D14" s="36"/>
      <c r="E14" s="37">
        <v>7486.46</v>
      </c>
      <c r="F14" s="40">
        <f t="shared" si="0"/>
        <v>7486.46</v>
      </c>
      <c r="G14" s="9">
        <f t="shared" si="1"/>
        <v>4.9737417618934911E-4</v>
      </c>
    </row>
    <row r="15" spans="2:7" ht="14.25" thickTop="1" thickBot="1" x14ac:dyDescent="0.25">
      <c r="B15" s="51"/>
      <c r="C15" s="41" t="s">
        <v>12</v>
      </c>
      <c r="D15" s="36"/>
      <c r="E15" s="37">
        <v>1100</v>
      </c>
      <c r="F15" s="40">
        <f t="shared" si="0"/>
        <v>1100</v>
      </c>
      <c r="G15" s="9">
        <f t="shared" si="1"/>
        <v>7.3080146532310874E-5</v>
      </c>
    </row>
    <row r="16" spans="2:7" ht="14.25" thickTop="1" thickBot="1" x14ac:dyDescent="0.25">
      <c r="B16" s="51"/>
      <c r="C16" s="41" t="s">
        <v>13</v>
      </c>
      <c r="D16" s="36"/>
      <c r="E16" s="37">
        <v>3679.56</v>
      </c>
      <c r="F16" s="40">
        <f t="shared" si="0"/>
        <v>3679.56</v>
      </c>
      <c r="G16" s="9">
        <f t="shared" si="1"/>
        <v>2.4445707634039072E-4</v>
      </c>
    </row>
    <row r="17" spans="2:7" ht="14.25" thickTop="1" thickBot="1" x14ac:dyDescent="0.25">
      <c r="B17" s="51"/>
      <c r="C17" s="41" t="s">
        <v>99</v>
      </c>
      <c r="D17" s="36"/>
      <c r="E17" s="37">
        <v>1560</v>
      </c>
      <c r="F17" s="40">
        <f t="shared" si="0"/>
        <v>1560</v>
      </c>
      <c r="G17" s="9">
        <f t="shared" si="1"/>
        <v>1.0364093508218633E-4</v>
      </c>
    </row>
    <row r="18" spans="2:7" ht="14.25" thickTop="1" thickBot="1" x14ac:dyDescent="0.25">
      <c r="B18" s="51"/>
      <c r="C18" s="41" t="s">
        <v>14</v>
      </c>
      <c r="D18" s="36"/>
      <c r="E18" s="37">
        <v>13887.85</v>
      </c>
      <c r="F18" s="40">
        <f t="shared" si="0"/>
        <v>13887.85</v>
      </c>
      <c r="G18" s="9">
        <f t="shared" si="1"/>
        <v>9.2266010274432136E-4</v>
      </c>
    </row>
    <row r="19" spans="2:7" ht="14.25" thickTop="1" thickBot="1" x14ac:dyDescent="0.25">
      <c r="B19" s="51"/>
      <c r="C19" s="41" t="s">
        <v>15</v>
      </c>
      <c r="D19" s="36">
        <v>1349.31</v>
      </c>
      <c r="E19" s="37">
        <v>92022.57</v>
      </c>
      <c r="F19" s="40">
        <f t="shared" si="0"/>
        <v>93371.88</v>
      </c>
      <c r="G19" s="9">
        <f t="shared" si="1"/>
        <v>6.2033006112703157E-3</v>
      </c>
    </row>
    <row r="20" spans="2:7" ht="14.25" thickTop="1" thickBot="1" x14ac:dyDescent="0.25">
      <c r="B20" s="51"/>
      <c r="C20" s="41" t="s">
        <v>16</v>
      </c>
      <c r="D20" s="36">
        <v>1475.7</v>
      </c>
      <c r="E20" s="37">
        <v>31420.26</v>
      </c>
      <c r="F20" s="40">
        <f t="shared" si="0"/>
        <v>32895.96</v>
      </c>
      <c r="G20" s="9">
        <f t="shared" si="1"/>
        <v>2.1854923428373065E-3</v>
      </c>
    </row>
    <row r="21" spans="2:7" ht="14.25" thickTop="1" thickBot="1" x14ac:dyDescent="0.25">
      <c r="B21" s="51"/>
      <c r="C21" s="41" t="s">
        <v>17</v>
      </c>
      <c r="D21" s="36"/>
      <c r="E21" s="37">
        <v>21759.02</v>
      </c>
      <c r="F21" s="40">
        <f t="shared" si="0"/>
        <v>21759.02</v>
      </c>
      <c r="G21" s="9">
        <f t="shared" si="1"/>
        <v>1.4455930636358934E-3</v>
      </c>
    </row>
    <row r="22" spans="2:7" ht="14.25" thickTop="1" thickBot="1" x14ac:dyDescent="0.25">
      <c r="B22" s="51"/>
      <c r="C22" s="41" t="s">
        <v>18</v>
      </c>
      <c r="D22" s="36"/>
      <c r="E22" s="37">
        <v>1413.62</v>
      </c>
      <c r="F22" s="40">
        <f t="shared" si="0"/>
        <v>1413.62</v>
      </c>
      <c r="G22" s="9">
        <f t="shared" si="1"/>
        <v>9.3915960673641167E-5</v>
      </c>
    </row>
    <row r="23" spans="2:7" ht="14.25" thickTop="1" thickBot="1" x14ac:dyDescent="0.25">
      <c r="B23" s="51"/>
      <c r="C23" s="41" t="s">
        <v>19</v>
      </c>
      <c r="D23" s="36">
        <v>4140</v>
      </c>
      <c r="E23" s="37">
        <v>132216.15</v>
      </c>
      <c r="F23" s="40">
        <f t="shared" si="0"/>
        <v>136356.15</v>
      </c>
      <c r="G23" s="9">
        <f t="shared" si="1"/>
        <v>9.0590249296197828E-3</v>
      </c>
    </row>
    <row r="24" spans="2:7" ht="14.25" thickTop="1" thickBot="1" x14ac:dyDescent="0.25">
      <c r="B24" s="51"/>
      <c r="C24" s="41" t="s">
        <v>103</v>
      </c>
      <c r="D24" s="36"/>
      <c r="E24" s="37">
        <v>6821.28</v>
      </c>
      <c r="F24" s="40">
        <f t="shared" si="0"/>
        <v>6821.28</v>
      </c>
      <c r="G24" s="9">
        <f t="shared" si="1"/>
        <v>4.5318194721629226E-4</v>
      </c>
    </row>
    <row r="25" spans="2:7" ht="14.25" thickTop="1" thickBot="1" x14ac:dyDescent="0.25">
      <c r="B25" s="51"/>
      <c r="C25" s="41" t="s">
        <v>20</v>
      </c>
      <c r="D25" s="36">
        <v>5884.1</v>
      </c>
      <c r="E25" s="37">
        <v>75188.44</v>
      </c>
      <c r="F25" s="40">
        <f t="shared" si="0"/>
        <v>81072.540000000008</v>
      </c>
      <c r="G25" s="9">
        <f t="shared" si="1"/>
        <v>5.3861755481333044E-3</v>
      </c>
    </row>
    <row r="26" spans="2:7" ht="14.25" thickTop="1" thickBot="1" x14ac:dyDescent="0.25">
      <c r="B26" s="51"/>
      <c r="C26" s="41" t="s">
        <v>21</v>
      </c>
      <c r="D26" s="36">
        <v>2297.5</v>
      </c>
      <c r="E26" s="37">
        <v>36464.370000000003</v>
      </c>
      <c r="F26" s="40">
        <f t="shared" si="0"/>
        <v>38761.870000000003</v>
      </c>
      <c r="G26" s="9">
        <f t="shared" si="1"/>
        <v>2.5752028540603497E-3</v>
      </c>
    </row>
    <row r="27" spans="2:7" ht="14.25" thickTop="1" thickBot="1" x14ac:dyDescent="0.25">
      <c r="B27" s="51"/>
      <c r="C27" s="41" t="s">
        <v>22</v>
      </c>
      <c r="D27" s="36"/>
      <c r="E27" s="37">
        <v>10736.53</v>
      </c>
      <c r="F27" s="40">
        <f t="shared" si="0"/>
        <v>10736.53</v>
      </c>
      <c r="G27" s="9">
        <f t="shared" si="1"/>
        <v>7.1329744149868331E-4</v>
      </c>
    </row>
    <row r="28" spans="2:7" ht="14.25" thickTop="1" thickBot="1" x14ac:dyDescent="0.25">
      <c r="B28" s="51"/>
      <c r="C28" s="41" t="s">
        <v>97</v>
      </c>
      <c r="D28" s="36"/>
      <c r="E28" s="37">
        <v>207.56</v>
      </c>
      <c r="F28" s="40">
        <f t="shared" si="0"/>
        <v>207.56</v>
      </c>
      <c r="G28" s="9">
        <f t="shared" si="1"/>
        <v>1.3789559285678586E-5</v>
      </c>
    </row>
    <row r="29" spans="2:7" ht="14.25" thickTop="1" thickBot="1" x14ac:dyDescent="0.25">
      <c r="B29" s="51"/>
      <c r="C29" s="41" t="s">
        <v>23</v>
      </c>
      <c r="D29" s="36"/>
      <c r="E29" s="37">
        <v>36093.699999999997</v>
      </c>
      <c r="F29" s="40">
        <f t="shared" si="0"/>
        <v>36093.699999999997</v>
      </c>
      <c r="G29" s="9">
        <f t="shared" si="1"/>
        <v>2.3979389862666079E-3</v>
      </c>
    </row>
    <row r="30" spans="2:7" ht="14.25" thickTop="1" thickBot="1" x14ac:dyDescent="0.25">
      <c r="B30" s="51"/>
      <c r="C30" s="41" t="s">
        <v>76</v>
      </c>
      <c r="D30" s="36"/>
      <c r="E30" s="37">
        <v>7115.7</v>
      </c>
      <c r="F30" s="40">
        <f t="shared" si="0"/>
        <v>7115.7</v>
      </c>
      <c r="G30" s="9">
        <f t="shared" si="1"/>
        <v>4.7274218061814946E-4</v>
      </c>
    </row>
    <row r="31" spans="2:7" ht="14.25" thickTop="1" thickBot="1" x14ac:dyDescent="0.25">
      <c r="B31" s="51"/>
      <c r="C31" s="41" t="s">
        <v>24</v>
      </c>
      <c r="D31" s="36">
        <v>47220.2</v>
      </c>
      <c r="E31" s="37">
        <v>39769.01</v>
      </c>
      <c r="F31" s="40">
        <f t="shared" si="0"/>
        <v>86989.209999999992</v>
      </c>
      <c r="G31" s="9">
        <f t="shared" si="1"/>
        <v>5.7792583759363287E-3</v>
      </c>
    </row>
    <row r="32" spans="2:7" ht="14.25" thickTop="1" thickBot="1" x14ac:dyDescent="0.25">
      <c r="B32" s="51"/>
      <c r="C32" s="41" t="s">
        <v>25</v>
      </c>
      <c r="D32" s="36">
        <v>264</v>
      </c>
      <c r="E32" s="37">
        <v>2354.33</v>
      </c>
      <c r="F32" s="40">
        <f t="shared" si="0"/>
        <v>2618.33</v>
      </c>
      <c r="G32" s="9">
        <f t="shared" si="1"/>
        <v>1.7395267279085957E-4</v>
      </c>
    </row>
    <row r="33" spans="2:7" ht="14.25" thickTop="1" thickBot="1" x14ac:dyDescent="0.25">
      <c r="B33" s="51"/>
      <c r="C33" s="41" t="s">
        <v>26</v>
      </c>
      <c r="D33" s="36"/>
      <c r="E33" s="37">
        <v>6328</v>
      </c>
      <c r="F33" s="40">
        <f t="shared" si="0"/>
        <v>6328</v>
      </c>
      <c r="G33" s="9">
        <f t="shared" si="1"/>
        <v>4.2041015205133015E-4</v>
      </c>
    </row>
    <row r="34" spans="2:7" ht="14.25" thickTop="1" thickBot="1" x14ac:dyDescent="0.25">
      <c r="B34" s="51"/>
      <c r="C34" s="41" t="s">
        <v>27</v>
      </c>
      <c r="D34" s="36">
        <v>304.2</v>
      </c>
      <c r="E34" s="37">
        <v>7523.89</v>
      </c>
      <c r="F34" s="40">
        <f t="shared" si="0"/>
        <v>7828.09</v>
      </c>
      <c r="G34" s="9">
        <f t="shared" si="1"/>
        <v>5.2007087660737943E-4</v>
      </c>
    </row>
    <row r="35" spans="2:7" ht="14.25" thickTop="1" thickBot="1" x14ac:dyDescent="0.25">
      <c r="B35" s="51"/>
      <c r="C35" s="41" t="s">
        <v>28</v>
      </c>
      <c r="D35" s="36"/>
      <c r="E35" s="37">
        <v>2959.6</v>
      </c>
      <c r="F35" s="40">
        <f t="shared" si="0"/>
        <v>2959.6</v>
      </c>
      <c r="G35" s="9">
        <f t="shared" si="1"/>
        <v>1.9662545607002476E-4</v>
      </c>
    </row>
    <row r="36" spans="2:7" ht="14.25" thickTop="1" thickBot="1" x14ac:dyDescent="0.25">
      <c r="B36" s="51"/>
      <c r="C36" s="41" t="s">
        <v>177</v>
      </c>
      <c r="D36" s="36"/>
      <c r="E36" s="37">
        <v>3571.99</v>
      </c>
      <c r="F36" s="40">
        <f t="shared" si="0"/>
        <v>3571.99</v>
      </c>
      <c r="G36" s="9">
        <f t="shared" si="1"/>
        <v>2.3731050237449917E-4</v>
      </c>
    </row>
    <row r="37" spans="2:7" ht="14.25" thickTop="1" thickBot="1" x14ac:dyDescent="0.25">
      <c r="B37" s="51"/>
      <c r="C37" s="41" t="s">
        <v>175</v>
      </c>
      <c r="D37" s="36"/>
      <c r="E37" s="37">
        <v>824.9</v>
      </c>
      <c r="F37" s="40">
        <f t="shared" si="0"/>
        <v>824.9</v>
      </c>
      <c r="G37" s="9">
        <f t="shared" si="1"/>
        <v>5.4803466249548393E-5</v>
      </c>
    </row>
    <row r="38" spans="2:7" ht="14.25" thickTop="1" thickBot="1" x14ac:dyDescent="0.25">
      <c r="B38" s="51"/>
      <c r="C38" s="41" t="s">
        <v>188</v>
      </c>
      <c r="D38" s="36">
        <v>83</v>
      </c>
      <c r="E38" s="37"/>
      <c r="F38" s="40">
        <f t="shared" si="0"/>
        <v>83</v>
      </c>
      <c r="G38" s="9">
        <f t="shared" si="1"/>
        <v>5.514229238347093E-6</v>
      </c>
    </row>
    <row r="39" spans="2:7" ht="14.25" thickTop="1" thickBot="1" x14ac:dyDescent="0.25">
      <c r="B39" s="51"/>
      <c r="C39" s="41" t="s">
        <v>178</v>
      </c>
      <c r="D39" s="36">
        <v>8385</v>
      </c>
      <c r="E39" s="37">
        <v>59136.7</v>
      </c>
      <c r="F39" s="40">
        <f t="shared" si="0"/>
        <v>67521.7</v>
      </c>
      <c r="G39" s="9">
        <f t="shared" si="1"/>
        <v>4.4859052091915765E-3</v>
      </c>
    </row>
    <row r="40" spans="2:7" ht="14.25" thickTop="1" thickBot="1" x14ac:dyDescent="0.25">
      <c r="B40" s="51"/>
      <c r="C40" s="41" t="s">
        <v>77</v>
      </c>
      <c r="D40" s="36"/>
      <c r="E40" s="37">
        <v>5400</v>
      </c>
      <c r="F40" s="40">
        <f t="shared" si="0"/>
        <v>5400</v>
      </c>
      <c r="G40" s="9">
        <f t="shared" si="1"/>
        <v>3.5875708297679879E-4</v>
      </c>
    </row>
    <row r="41" spans="2:7" ht="14.25" thickTop="1" thickBot="1" x14ac:dyDescent="0.25">
      <c r="B41" s="51"/>
      <c r="C41" s="41" t="s">
        <v>29</v>
      </c>
      <c r="D41" s="36">
        <v>66990.94</v>
      </c>
      <c r="E41" s="37"/>
      <c r="F41" s="40">
        <f t="shared" si="0"/>
        <v>66990.94</v>
      </c>
      <c r="G41" s="9">
        <f t="shared" si="1"/>
        <v>4.4506433741247691E-3</v>
      </c>
    </row>
    <row r="42" spans="2:7" ht="14.25" thickTop="1" thickBot="1" x14ac:dyDescent="0.25">
      <c r="B42" s="51"/>
      <c r="C42" s="41" t="s">
        <v>104</v>
      </c>
      <c r="D42" s="36">
        <v>9705.08</v>
      </c>
      <c r="E42" s="37"/>
      <c r="F42" s="40">
        <f t="shared" si="0"/>
        <v>9705.08</v>
      </c>
      <c r="G42" s="9">
        <f t="shared" si="1"/>
        <v>6.4477151682527229E-4</v>
      </c>
    </row>
    <row r="43" spans="2:7" ht="14.25" thickTop="1" thickBot="1" x14ac:dyDescent="0.25">
      <c r="B43" s="51"/>
      <c r="C43" s="41" t="s">
        <v>32</v>
      </c>
      <c r="D43" s="36">
        <v>42.1</v>
      </c>
      <c r="E43" s="37">
        <v>942</v>
      </c>
      <c r="F43" s="40">
        <f t="shared" si="0"/>
        <v>984.1</v>
      </c>
      <c r="G43" s="9">
        <f t="shared" si="1"/>
        <v>6.5380156547679212E-5</v>
      </c>
    </row>
    <row r="44" spans="2:7" ht="14.25" thickTop="1" thickBot="1" x14ac:dyDescent="0.25">
      <c r="B44" s="51"/>
      <c r="C44" s="41" t="s">
        <v>33</v>
      </c>
      <c r="D44" s="36">
        <v>651081.35</v>
      </c>
      <c r="E44" s="37">
        <v>546616.29</v>
      </c>
      <c r="F44" s="7">
        <f t="shared" si="0"/>
        <v>1197697.6400000001</v>
      </c>
      <c r="G44" s="9">
        <f t="shared" si="1"/>
        <v>7.9570835484184477E-2</v>
      </c>
    </row>
    <row r="45" spans="2:7" ht="14.25" thickTop="1" thickBot="1" x14ac:dyDescent="0.25">
      <c r="B45" s="51"/>
      <c r="C45" s="41" t="s">
        <v>34</v>
      </c>
      <c r="D45" s="36">
        <v>454373.48</v>
      </c>
      <c r="E45" s="37">
        <v>790500.22</v>
      </c>
      <c r="F45" s="7">
        <f t="shared" si="0"/>
        <v>1244873.7</v>
      </c>
      <c r="G45" s="9">
        <f t="shared" si="1"/>
        <v>8.2705047645654547E-2</v>
      </c>
    </row>
    <row r="46" spans="2:7" ht="14.25" thickTop="1" thickBot="1" x14ac:dyDescent="0.25">
      <c r="B46" s="51"/>
      <c r="C46" s="41" t="s">
        <v>35</v>
      </c>
      <c r="D46" s="36">
        <v>554532.48</v>
      </c>
      <c r="E46" s="37">
        <v>486548.41</v>
      </c>
      <c r="F46" s="7">
        <f t="shared" si="0"/>
        <v>1041080.8899999999</v>
      </c>
      <c r="G46" s="9">
        <f t="shared" si="1"/>
        <v>6.9165767266535089E-2</v>
      </c>
    </row>
    <row r="47" spans="2:7" ht="14.25" thickTop="1" thickBot="1" x14ac:dyDescent="0.25">
      <c r="B47" s="51"/>
      <c r="C47" s="41" t="s">
        <v>36</v>
      </c>
      <c r="D47" s="36">
        <v>265042.56</v>
      </c>
      <c r="E47" s="37">
        <v>137601.34</v>
      </c>
      <c r="F47" s="40">
        <f t="shared" si="0"/>
        <v>402643.9</v>
      </c>
      <c r="G47" s="9">
        <f t="shared" si="1"/>
        <v>2.6750250193037388E-2</v>
      </c>
    </row>
    <row r="48" spans="2:7" ht="14.25" thickTop="1" thickBot="1" x14ac:dyDescent="0.25">
      <c r="B48" s="51"/>
      <c r="C48" s="41" t="s">
        <v>100</v>
      </c>
      <c r="D48" s="36">
        <v>8795.9</v>
      </c>
      <c r="E48" s="37"/>
      <c r="F48" s="40">
        <f t="shared" si="0"/>
        <v>8795.9</v>
      </c>
      <c r="G48" s="9">
        <f t="shared" si="1"/>
        <v>5.8436878262141194E-4</v>
      </c>
    </row>
    <row r="49" spans="2:7" ht="14.25" thickTop="1" thickBot="1" x14ac:dyDescent="0.25">
      <c r="B49" s="51"/>
      <c r="C49" s="41" t="s">
        <v>37</v>
      </c>
      <c r="D49" s="36">
        <v>36488.97</v>
      </c>
      <c r="E49" s="37">
        <v>2920.31</v>
      </c>
      <c r="F49" s="40">
        <f t="shared" si="0"/>
        <v>39409.279999999999</v>
      </c>
      <c r="G49" s="9">
        <f t="shared" si="1"/>
        <v>2.6182145064844254E-3</v>
      </c>
    </row>
    <row r="50" spans="2:7" ht="14.25" thickTop="1" thickBot="1" x14ac:dyDescent="0.25">
      <c r="B50" s="51"/>
      <c r="C50" s="41" t="s">
        <v>187</v>
      </c>
      <c r="D50" s="36"/>
      <c r="E50" s="37">
        <v>785</v>
      </c>
      <c r="F50" s="40">
        <f t="shared" si="0"/>
        <v>785</v>
      </c>
      <c r="G50" s="9">
        <f t="shared" si="1"/>
        <v>5.2152650025330937E-5</v>
      </c>
    </row>
    <row r="51" spans="2:7" ht="14.25" thickTop="1" thickBot="1" x14ac:dyDescent="0.25">
      <c r="B51" s="51"/>
      <c r="C51" s="41" t="s">
        <v>77</v>
      </c>
      <c r="D51" s="36"/>
      <c r="E51" s="37">
        <v>80419.81</v>
      </c>
      <c r="F51" s="40">
        <f t="shared" si="0"/>
        <v>80419.81</v>
      </c>
      <c r="G51" s="9">
        <f t="shared" si="1"/>
        <v>5.3428104535459984E-3</v>
      </c>
    </row>
    <row r="52" spans="2:7" ht="14.25" thickTop="1" thickBot="1" x14ac:dyDescent="0.25">
      <c r="B52" s="51"/>
      <c r="C52" s="41" t="s">
        <v>30</v>
      </c>
      <c r="D52" s="36">
        <v>492018.29</v>
      </c>
      <c r="E52" s="37">
        <v>110091</v>
      </c>
      <c r="F52" s="40">
        <f t="shared" si="0"/>
        <v>602109.29</v>
      </c>
      <c r="G52" s="9">
        <f t="shared" si="1"/>
        <v>4.0002031946968782E-2</v>
      </c>
    </row>
    <row r="53" spans="2:7" ht="14.25" thickTop="1" thickBot="1" x14ac:dyDescent="0.25">
      <c r="B53" s="51"/>
      <c r="C53" s="41" t="s">
        <v>195</v>
      </c>
      <c r="D53" s="36">
        <v>1479.2</v>
      </c>
      <c r="E53" s="37"/>
      <c r="F53" s="40">
        <f t="shared" si="0"/>
        <v>1479.2</v>
      </c>
      <c r="G53" s="9">
        <f t="shared" si="1"/>
        <v>9.8272866136903854E-5</v>
      </c>
    </row>
    <row r="54" spans="2:7" ht="14.25" thickTop="1" thickBot="1" x14ac:dyDescent="0.25">
      <c r="B54" s="51"/>
      <c r="C54" s="41" t="s">
        <v>38</v>
      </c>
      <c r="D54" s="36">
        <v>167546.29999999999</v>
      </c>
      <c r="E54" s="37">
        <v>672203.77</v>
      </c>
      <c r="F54" s="7">
        <f t="shared" si="0"/>
        <v>839750.07000000007</v>
      </c>
      <c r="G54" s="9">
        <f t="shared" si="1"/>
        <v>5.5790052878289378E-2</v>
      </c>
    </row>
    <row r="55" spans="2:7" ht="14.25" thickTop="1" thickBot="1" x14ac:dyDescent="0.25">
      <c r="B55" s="51"/>
      <c r="C55" s="41" t="s">
        <v>39</v>
      </c>
      <c r="D55" s="36">
        <v>51599.13</v>
      </c>
      <c r="E55" s="37">
        <v>90064.57</v>
      </c>
      <c r="F55" s="40">
        <f t="shared" si="0"/>
        <v>141663.70000000001</v>
      </c>
      <c r="G55" s="9">
        <f t="shared" si="1"/>
        <v>9.4116399584630254E-3</v>
      </c>
    </row>
    <row r="56" spans="2:7" ht="14.25" thickTop="1" thickBot="1" x14ac:dyDescent="0.25">
      <c r="B56" s="51"/>
      <c r="C56" s="41" t="s">
        <v>98</v>
      </c>
      <c r="D56" s="36">
        <v>3072</v>
      </c>
      <c r="E56" s="37">
        <v>768</v>
      </c>
      <c r="F56" s="40">
        <f t="shared" si="0"/>
        <v>3840</v>
      </c>
      <c r="G56" s="9">
        <f t="shared" si="1"/>
        <v>2.5511614789461247E-4</v>
      </c>
    </row>
    <row r="57" spans="2:7" ht="14.25" thickTop="1" thickBot="1" x14ac:dyDescent="0.25">
      <c r="B57" s="51"/>
      <c r="C57" s="41" t="s">
        <v>40</v>
      </c>
      <c r="D57" s="36">
        <v>156660.48000000001</v>
      </c>
      <c r="E57" s="37">
        <v>134104.15</v>
      </c>
      <c r="F57" s="40">
        <f t="shared" si="0"/>
        <v>290764.63</v>
      </c>
      <c r="G57" s="9">
        <f t="shared" si="1"/>
        <v>1.9317383424375594E-2</v>
      </c>
    </row>
    <row r="58" spans="2:7" ht="14.25" thickTop="1" thickBot="1" x14ac:dyDescent="0.25">
      <c r="B58" s="51"/>
      <c r="C58" s="41" t="s">
        <v>193</v>
      </c>
      <c r="D58" s="36">
        <v>8508.66</v>
      </c>
      <c r="E58" s="37">
        <v>1006</v>
      </c>
      <c r="F58" s="40">
        <f t="shared" si="0"/>
        <v>9514.66</v>
      </c>
      <c r="G58" s="9">
        <f t="shared" si="1"/>
        <v>6.3212067909556083E-4</v>
      </c>
    </row>
    <row r="59" spans="2:7" ht="14.25" thickTop="1" thickBot="1" x14ac:dyDescent="0.25">
      <c r="B59" s="51"/>
      <c r="C59" s="41" t="s">
        <v>41</v>
      </c>
      <c r="D59" s="36">
        <v>401291.49</v>
      </c>
      <c r="E59" s="37">
        <v>610493.43999999994</v>
      </c>
      <c r="F59" s="7">
        <f t="shared" si="0"/>
        <v>1011784.9299999999</v>
      </c>
      <c r="G59" s="9">
        <f t="shared" si="1"/>
        <v>6.7219446312348996E-2</v>
      </c>
    </row>
    <row r="60" spans="2:7" ht="14.25" thickTop="1" thickBot="1" x14ac:dyDescent="0.25">
      <c r="B60" s="51"/>
      <c r="C60" s="41" t="s">
        <v>42</v>
      </c>
      <c r="D60" s="36">
        <v>4236.6499999999996</v>
      </c>
      <c r="E60" s="37">
        <v>44700.34</v>
      </c>
      <c r="F60" s="40">
        <f t="shared" si="0"/>
        <v>48936.99</v>
      </c>
      <c r="G60" s="9">
        <f t="shared" si="1"/>
        <v>3.2512021818638468E-3</v>
      </c>
    </row>
    <row r="61" spans="2:7" ht="14.25" thickTop="1" thickBot="1" x14ac:dyDescent="0.25">
      <c r="B61" s="51"/>
      <c r="C61" s="41" t="s">
        <v>43</v>
      </c>
      <c r="D61" s="36">
        <v>14909.73</v>
      </c>
      <c r="E61" s="37">
        <v>8834.99</v>
      </c>
      <c r="F61" s="40">
        <f t="shared" si="0"/>
        <v>23744.720000000001</v>
      </c>
      <c r="G61" s="9">
        <f t="shared" si="1"/>
        <v>1.5775160154260842E-3</v>
      </c>
    </row>
    <row r="62" spans="2:7" ht="14.25" thickTop="1" thickBot="1" x14ac:dyDescent="0.25">
      <c r="B62" s="51"/>
      <c r="C62" s="41" t="s">
        <v>31</v>
      </c>
      <c r="D62" s="36">
        <v>6570</v>
      </c>
      <c r="E62" s="37">
        <v>1100</v>
      </c>
      <c r="F62" s="40">
        <f t="shared" si="0"/>
        <v>7670</v>
      </c>
      <c r="G62" s="9">
        <f t="shared" si="1"/>
        <v>5.0956793082074941E-4</v>
      </c>
    </row>
    <row r="63" spans="2:7" ht="14.25" thickTop="1" thickBot="1" x14ac:dyDescent="0.25">
      <c r="B63" s="51"/>
      <c r="C63" s="41" t="s">
        <v>192</v>
      </c>
      <c r="D63" s="36">
        <v>5700</v>
      </c>
      <c r="E63" s="37">
        <v>3800</v>
      </c>
      <c r="F63" s="40">
        <f t="shared" si="0"/>
        <v>9500</v>
      </c>
      <c r="G63" s="9">
        <f t="shared" si="1"/>
        <v>6.3114672005177566E-4</v>
      </c>
    </row>
    <row r="64" spans="2:7" ht="14.25" thickTop="1" thickBot="1" x14ac:dyDescent="0.25">
      <c r="B64" s="51"/>
      <c r="C64" s="41" t="s">
        <v>44</v>
      </c>
      <c r="D64" s="36">
        <v>41227.230000000003</v>
      </c>
      <c r="E64" s="37">
        <v>45473.760000000002</v>
      </c>
      <c r="F64" s="40">
        <f t="shared" si="0"/>
        <v>86700.99</v>
      </c>
      <c r="G64" s="9">
        <f t="shared" si="1"/>
        <v>5.7601100488149266E-3</v>
      </c>
    </row>
    <row r="65" spans="2:7" ht="14.25" thickTop="1" thickBot="1" x14ac:dyDescent="0.25">
      <c r="B65" s="51"/>
      <c r="C65" s="41" t="s">
        <v>45</v>
      </c>
      <c r="D65" s="36">
        <v>314.10000000000002</v>
      </c>
      <c r="E65" s="37">
        <v>37375.11</v>
      </c>
      <c r="F65" s="40">
        <f t="shared" si="0"/>
        <v>37689.21</v>
      </c>
      <c r="G65" s="9">
        <f t="shared" si="1"/>
        <v>2.5039390813518508E-3</v>
      </c>
    </row>
    <row r="66" spans="2:7" ht="14.25" thickTop="1" thickBot="1" x14ac:dyDescent="0.25">
      <c r="B66" s="51"/>
      <c r="C66" s="41" t="s">
        <v>101</v>
      </c>
      <c r="D66" s="36"/>
      <c r="E66" s="37">
        <v>1896</v>
      </c>
      <c r="F66" s="40">
        <f t="shared" si="0"/>
        <v>1896</v>
      </c>
      <c r="G66" s="9">
        <f t="shared" si="1"/>
        <v>1.259635980229649E-4</v>
      </c>
    </row>
    <row r="67" spans="2:7" ht="14.25" thickTop="1" thickBot="1" x14ac:dyDescent="0.25">
      <c r="B67" s="51"/>
      <c r="C67" s="41" t="s">
        <v>46</v>
      </c>
      <c r="D67" s="36">
        <v>36402.86</v>
      </c>
      <c r="E67" s="37">
        <v>1437.37</v>
      </c>
      <c r="F67" s="40">
        <f t="shared" si="0"/>
        <v>37840.230000000003</v>
      </c>
      <c r="G67" s="9">
        <f t="shared" si="1"/>
        <v>2.5139723211057689E-3</v>
      </c>
    </row>
    <row r="68" spans="2:7" ht="14.25" thickTop="1" thickBot="1" x14ac:dyDescent="0.25">
      <c r="B68" s="51"/>
      <c r="C68" s="41" t="s">
        <v>47</v>
      </c>
      <c r="D68" s="36">
        <v>258081.63</v>
      </c>
      <c r="E68" s="37">
        <v>138865.21</v>
      </c>
      <c r="F68" s="40">
        <f t="shared" si="0"/>
        <v>396946.83999999997</v>
      </c>
      <c r="G68" s="9">
        <f t="shared" si="1"/>
        <v>2.6371757484307048E-2</v>
      </c>
    </row>
    <row r="69" spans="2:7" ht="14.25" thickTop="1" thickBot="1" x14ac:dyDescent="0.25">
      <c r="B69" s="51"/>
      <c r="C69" s="41" t="s">
        <v>34</v>
      </c>
      <c r="D69" s="36">
        <v>41055.56</v>
      </c>
      <c r="E69" s="37">
        <v>50129.19</v>
      </c>
      <c r="F69" s="40">
        <f t="shared" ref="F69:F132" si="2">SUM(D69,E69)</f>
        <v>91184.75</v>
      </c>
      <c r="G69" s="9">
        <f t="shared" ref="G69:G132" si="3">F69/$F$135</f>
        <v>6.0579953559201215E-3</v>
      </c>
    </row>
    <row r="70" spans="2:7" ht="14.25" thickTop="1" thickBot="1" x14ac:dyDescent="0.25">
      <c r="B70" s="51"/>
      <c r="C70" s="41" t="s">
        <v>32</v>
      </c>
      <c r="D70" s="36">
        <v>339354.9</v>
      </c>
      <c r="E70" s="37">
        <v>353763.19</v>
      </c>
      <c r="F70" s="40">
        <f t="shared" si="2"/>
        <v>693118.09000000008</v>
      </c>
      <c r="G70" s="9">
        <f t="shared" si="3"/>
        <v>4.6048337801268581E-2</v>
      </c>
    </row>
    <row r="71" spans="2:7" ht="14.25" thickTop="1" thickBot="1" x14ac:dyDescent="0.25">
      <c r="B71" s="51"/>
      <c r="C71" s="41" t="s">
        <v>48</v>
      </c>
      <c r="D71" s="36">
        <v>12978.28</v>
      </c>
      <c r="E71" s="37">
        <v>19133.29</v>
      </c>
      <c r="F71" s="40">
        <f t="shared" si="2"/>
        <v>32111.57</v>
      </c>
      <c r="G71" s="9">
        <f t="shared" si="3"/>
        <v>2.1333802190750526E-3</v>
      </c>
    </row>
    <row r="72" spans="2:7" ht="14.25" thickTop="1" thickBot="1" x14ac:dyDescent="0.25">
      <c r="B72" s="51"/>
      <c r="C72" s="41" t="s">
        <v>49</v>
      </c>
      <c r="D72" s="36"/>
      <c r="E72" s="37">
        <v>702.16</v>
      </c>
      <c r="F72" s="40">
        <f t="shared" si="2"/>
        <v>702.16</v>
      </c>
      <c r="G72" s="9">
        <f t="shared" si="3"/>
        <v>4.6649050626479449E-5</v>
      </c>
    </row>
    <row r="73" spans="2:7" ht="14.25" thickTop="1" thickBot="1" x14ac:dyDescent="0.25">
      <c r="B73" s="51"/>
      <c r="C73" s="41" t="s">
        <v>50</v>
      </c>
      <c r="D73" s="36"/>
      <c r="E73" s="37">
        <v>1387.26</v>
      </c>
      <c r="F73" s="40">
        <f t="shared" si="2"/>
        <v>1387.26</v>
      </c>
      <c r="G73" s="9">
        <f t="shared" si="3"/>
        <v>9.2164694616739609E-5</v>
      </c>
    </row>
    <row r="74" spans="2:7" ht="22.5" thickTop="1" thickBot="1" x14ac:dyDescent="0.25">
      <c r="B74" s="51"/>
      <c r="C74" s="41" t="s">
        <v>51</v>
      </c>
      <c r="D74" s="36">
        <v>46928.57</v>
      </c>
      <c r="E74" s="37">
        <v>160988.79999999999</v>
      </c>
      <c r="F74" s="40">
        <f t="shared" si="2"/>
        <v>207917.37</v>
      </c>
      <c r="G74" s="9">
        <f t="shared" si="3"/>
        <v>1.3813301696556996E-2</v>
      </c>
    </row>
    <row r="75" spans="2:7" ht="14.25" thickTop="1" thickBot="1" x14ac:dyDescent="0.25">
      <c r="B75" s="51"/>
      <c r="C75" s="41" t="s">
        <v>78</v>
      </c>
      <c r="D75" s="36">
        <v>1051</v>
      </c>
      <c r="E75" s="37">
        <v>136721.14000000001</v>
      </c>
      <c r="F75" s="40">
        <f t="shared" si="2"/>
        <v>137772.14000000001</v>
      </c>
      <c r="G75" s="9">
        <f t="shared" si="3"/>
        <v>9.1530983447909529E-3</v>
      </c>
    </row>
    <row r="76" spans="2:7" ht="14.25" thickTop="1" thickBot="1" x14ac:dyDescent="0.25">
      <c r="B76" s="51"/>
      <c r="C76" s="41" t="s">
        <v>52</v>
      </c>
      <c r="D76" s="36">
        <v>76128.039999999994</v>
      </c>
      <c r="E76" s="37">
        <v>49311.8</v>
      </c>
      <c r="F76" s="40">
        <f t="shared" si="2"/>
        <v>125439.84</v>
      </c>
      <c r="G76" s="9">
        <f t="shared" si="3"/>
        <v>8.3337835347178455E-3</v>
      </c>
    </row>
    <row r="77" spans="2:7" ht="14.25" thickTop="1" thickBot="1" x14ac:dyDescent="0.25">
      <c r="B77" s="51"/>
      <c r="C77" s="41" t="s">
        <v>53</v>
      </c>
      <c r="D77" s="36">
        <v>34996.080000000002</v>
      </c>
      <c r="E77" s="37">
        <v>29844.35</v>
      </c>
      <c r="F77" s="40">
        <f t="shared" si="2"/>
        <v>64840.43</v>
      </c>
      <c r="G77" s="9">
        <f t="shared" si="3"/>
        <v>4.3077710232891321E-3</v>
      </c>
    </row>
    <row r="78" spans="2:7" ht="14.25" thickTop="1" thickBot="1" x14ac:dyDescent="0.25">
      <c r="B78" s="51"/>
      <c r="C78" s="41" t="s">
        <v>102</v>
      </c>
      <c r="D78" s="36"/>
      <c r="E78" s="37">
        <v>5136.8</v>
      </c>
      <c r="F78" s="40">
        <f t="shared" si="2"/>
        <v>5136.8</v>
      </c>
      <c r="G78" s="9">
        <f t="shared" si="3"/>
        <v>3.4127099700652228E-4</v>
      </c>
    </row>
    <row r="79" spans="2:7" ht="14.25" thickTop="1" thickBot="1" x14ac:dyDescent="0.25">
      <c r="B79" s="51"/>
      <c r="C79" s="41" t="s">
        <v>54</v>
      </c>
      <c r="D79" s="36">
        <v>2741.86</v>
      </c>
      <c r="E79" s="37">
        <v>7010.27</v>
      </c>
      <c r="F79" s="40">
        <f t="shared" si="2"/>
        <v>9752.130000000001</v>
      </c>
      <c r="G79" s="9">
        <f t="shared" si="3"/>
        <v>6.4789735400194986E-4</v>
      </c>
    </row>
    <row r="80" spans="2:7" ht="14.25" thickTop="1" thickBot="1" x14ac:dyDescent="0.25">
      <c r="B80" s="51"/>
      <c r="C80" s="41" t="s">
        <v>80</v>
      </c>
      <c r="D80" s="36"/>
      <c r="E80" s="37">
        <v>558</v>
      </c>
      <c r="F80" s="40">
        <f t="shared" si="2"/>
        <v>558</v>
      </c>
      <c r="G80" s="9">
        <f t="shared" si="3"/>
        <v>3.7071565240935876E-5</v>
      </c>
    </row>
    <row r="81" spans="2:7" ht="14.25" thickTop="1" thickBot="1" x14ac:dyDescent="0.25">
      <c r="B81" s="51"/>
      <c r="C81" s="41" t="s">
        <v>194</v>
      </c>
      <c r="D81" s="36">
        <v>21299.14</v>
      </c>
      <c r="E81" s="37"/>
      <c r="F81" s="40">
        <f t="shared" si="2"/>
        <v>21299.14</v>
      </c>
      <c r="G81" s="9">
        <f t="shared" si="3"/>
        <v>1.4150402474656398E-3</v>
      </c>
    </row>
    <row r="82" spans="2:7" ht="14.25" thickTop="1" thickBot="1" x14ac:dyDescent="0.25">
      <c r="B82" s="51"/>
      <c r="C82" s="41" t="s">
        <v>196</v>
      </c>
      <c r="D82" s="36">
        <v>58.1</v>
      </c>
      <c r="E82" s="37"/>
      <c r="F82" s="40">
        <f t="shared" si="2"/>
        <v>58.1</v>
      </c>
      <c r="G82" s="9">
        <f t="shared" si="3"/>
        <v>3.8599604668429653E-6</v>
      </c>
    </row>
    <row r="83" spans="2:7" ht="14.25" thickTop="1" thickBot="1" x14ac:dyDescent="0.25">
      <c r="B83" s="51"/>
      <c r="C83" s="41" t="s">
        <v>55</v>
      </c>
      <c r="D83" s="36">
        <v>14729.58</v>
      </c>
      <c r="E83" s="37"/>
      <c r="F83" s="40">
        <f t="shared" si="2"/>
        <v>14729.58</v>
      </c>
      <c r="G83" s="9">
        <f t="shared" si="3"/>
        <v>9.7858169523581408E-4</v>
      </c>
    </row>
    <row r="84" spans="2:7" ht="14.25" thickTop="1" thickBot="1" x14ac:dyDescent="0.25">
      <c r="B84" s="51"/>
      <c r="C84" s="41" t="s">
        <v>56</v>
      </c>
      <c r="D84" s="36">
        <v>114.07</v>
      </c>
      <c r="E84" s="37"/>
      <c r="F84" s="40">
        <f t="shared" si="2"/>
        <v>114.07</v>
      </c>
      <c r="G84" s="9">
        <f t="shared" si="3"/>
        <v>7.5784111954006366E-6</v>
      </c>
    </row>
    <row r="85" spans="2:7" ht="14.25" customHeight="1" thickTop="1" thickBot="1" x14ac:dyDescent="0.25">
      <c r="B85" s="51"/>
      <c r="C85" s="41" t="s">
        <v>189</v>
      </c>
      <c r="D85" s="36">
        <v>1352.3</v>
      </c>
      <c r="E85" s="37"/>
      <c r="F85" s="40">
        <f t="shared" si="2"/>
        <v>1352.3</v>
      </c>
      <c r="G85" s="9">
        <f t="shared" si="3"/>
        <v>8.9842074686949074E-5</v>
      </c>
    </row>
    <row r="86" spans="2:7" ht="14.25" thickTop="1" thickBot="1" x14ac:dyDescent="0.25">
      <c r="B86" s="51"/>
      <c r="C86" s="41" t="s">
        <v>57</v>
      </c>
      <c r="D86" s="36">
        <v>795.2</v>
      </c>
      <c r="E86" s="37"/>
      <c r="F86" s="40">
        <f t="shared" si="2"/>
        <v>795.2</v>
      </c>
      <c r="G86" s="9">
        <f t="shared" si="3"/>
        <v>5.2830302293176006E-5</v>
      </c>
    </row>
    <row r="87" spans="2:7" ht="14.25" customHeight="1" thickTop="1" thickBot="1" x14ac:dyDescent="0.25">
      <c r="B87" s="51"/>
      <c r="C87" s="41" t="s">
        <v>190</v>
      </c>
      <c r="D87" s="36">
        <v>1080</v>
      </c>
      <c r="E87" s="37"/>
      <c r="F87" s="40">
        <f t="shared" si="2"/>
        <v>1080</v>
      </c>
      <c r="G87" s="9">
        <f t="shared" si="3"/>
        <v>7.1751416595359756E-5</v>
      </c>
    </row>
    <row r="88" spans="2:7" ht="14.25" thickTop="1" thickBot="1" x14ac:dyDescent="0.25">
      <c r="B88" s="51"/>
      <c r="C88" s="41" t="s">
        <v>58</v>
      </c>
      <c r="D88" s="36">
        <v>17710.52</v>
      </c>
      <c r="E88" s="37">
        <v>4493.07</v>
      </c>
      <c r="F88" s="40">
        <f t="shared" si="2"/>
        <v>22203.59</v>
      </c>
      <c r="G88" s="9">
        <f t="shared" si="3"/>
        <v>1.4751287370394111E-3</v>
      </c>
    </row>
    <row r="89" spans="2:7" ht="14.25" thickTop="1" thickBot="1" x14ac:dyDescent="0.25">
      <c r="B89" s="51"/>
      <c r="C89" s="41" t="s">
        <v>79</v>
      </c>
      <c r="D89" s="36">
        <v>10443.34</v>
      </c>
      <c r="E89" s="37"/>
      <c r="F89" s="40">
        <f t="shared" si="2"/>
        <v>10443.34</v>
      </c>
      <c r="G89" s="9">
        <f t="shared" si="3"/>
        <v>6.9381892498794856E-4</v>
      </c>
    </row>
    <row r="90" spans="2:7" ht="14.25" thickTop="1" thickBot="1" x14ac:dyDescent="0.25">
      <c r="B90" s="51"/>
      <c r="C90" s="41" t="s">
        <v>191</v>
      </c>
      <c r="D90" s="36">
        <v>13791.54</v>
      </c>
      <c r="E90" s="37"/>
      <c r="F90" s="40">
        <f t="shared" si="2"/>
        <v>13791.54</v>
      </c>
      <c r="G90" s="9">
        <f t="shared" si="3"/>
        <v>9.1626160373293336E-4</v>
      </c>
    </row>
    <row r="91" spans="2:7" ht="14.25" thickTop="1" thickBot="1" x14ac:dyDescent="0.25">
      <c r="B91" s="51"/>
      <c r="C91" s="41" t="s">
        <v>59</v>
      </c>
      <c r="D91" s="36">
        <v>11159.78</v>
      </c>
      <c r="E91" s="37"/>
      <c r="F91" s="40">
        <f t="shared" si="2"/>
        <v>11159.78</v>
      </c>
      <c r="G91" s="9">
        <f t="shared" si="3"/>
        <v>7.4141668878941109E-4</v>
      </c>
    </row>
    <row r="92" spans="2:7" ht="14.25" thickTop="1" thickBot="1" x14ac:dyDescent="0.25">
      <c r="B92" s="51"/>
      <c r="C92" s="41" t="s">
        <v>60</v>
      </c>
      <c r="D92" s="36">
        <v>3661.69</v>
      </c>
      <c r="E92" s="37"/>
      <c r="F92" s="40">
        <f t="shared" si="2"/>
        <v>3661.69</v>
      </c>
      <c r="G92" s="9">
        <f t="shared" si="3"/>
        <v>2.432698561417249E-4</v>
      </c>
    </row>
    <row r="93" spans="2:7" ht="14.25" thickTop="1" thickBot="1" x14ac:dyDescent="0.25">
      <c r="B93" s="51"/>
      <c r="C93" s="41" t="s">
        <v>172</v>
      </c>
      <c r="D93" s="36">
        <v>76289.48</v>
      </c>
      <c r="E93" s="37"/>
      <c r="F93" s="40">
        <f t="shared" si="2"/>
        <v>76289.48</v>
      </c>
      <c r="G93" s="9">
        <f t="shared" si="3"/>
        <v>5.0684057975216353E-3</v>
      </c>
    </row>
    <row r="94" spans="2:7" ht="14.25" thickTop="1" thickBot="1" x14ac:dyDescent="0.25">
      <c r="B94" s="51"/>
      <c r="C94" s="41" t="s">
        <v>61</v>
      </c>
      <c r="D94" s="36">
        <v>3500</v>
      </c>
      <c r="E94" s="37"/>
      <c r="F94" s="40">
        <f t="shared" si="2"/>
        <v>3500</v>
      </c>
      <c r="G94" s="9">
        <f t="shared" si="3"/>
        <v>2.3252773896644368E-4</v>
      </c>
    </row>
    <row r="95" spans="2:7" ht="14.25" customHeight="1" thickTop="1" thickBot="1" x14ac:dyDescent="0.25">
      <c r="B95" s="51"/>
      <c r="C95" s="41" t="s">
        <v>49</v>
      </c>
      <c r="D95" s="36">
        <v>6591.73</v>
      </c>
      <c r="E95" s="37">
        <v>102122.21</v>
      </c>
      <c r="F95" s="40">
        <f t="shared" si="2"/>
        <v>108713.94</v>
      </c>
      <c r="G95" s="9">
        <f t="shared" si="3"/>
        <v>7.2225733320953204E-3</v>
      </c>
    </row>
    <row r="96" spans="2:7" ht="14.25" thickTop="1" thickBot="1" x14ac:dyDescent="0.25">
      <c r="B96" s="51"/>
      <c r="C96" s="41" t="s">
        <v>55</v>
      </c>
      <c r="D96" s="36">
        <v>954</v>
      </c>
      <c r="E96" s="37"/>
      <c r="F96" s="40">
        <f t="shared" si="2"/>
        <v>954</v>
      </c>
      <c r="G96" s="9">
        <f t="shared" si="3"/>
        <v>6.3380417992567784E-5</v>
      </c>
    </row>
    <row r="97" spans="2:7" ht="14.25" thickTop="1" thickBot="1" x14ac:dyDescent="0.25">
      <c r="B97" s="51"/>
      <c r="C97" s="41" t="s">
        <v>56</v>
      </c>
      <c r="D97" s="36">
        <v>2759.21</v>
      </c>
      <c r="E97" s="37">
        <v>1799.07</v>
      </c>
      <c r="F97" s="40">
        <f t="shared" si="2"/>
        <v>4558.28</v>
      </c>
      <c r="G97" s="9">
        <f t="shared" si="3"/>
        <v>3.0283615485027449E-4</v>
      </c>
    </row>
    <row r="98" spans="2:7" ht="14.25" thickTop="1" thickBot="1" x14ac:dyDescent="0.25">
      <c r="B98" s="51"/>
      <c r="C98" s="41" t="s">
        <v>189</v>
      </c>
      <c r="D98" s="36">
        <v>22.99</v>
      </c>
      <c r="E98" s="37"/>
      <c r="F98" s="40">
        <f t="shared" si="2"/>
        <v>22.99</v>
      </c>
      <c r="G98" s="9">
        <f t="shared" si="3"/>
        <v>1.5273750625252969E-6</v>
      </c>
    </row>
    <row r="99" spans="2:7" ht="14.25" thickTop="1" thickBot="1" x14ac:dyDescent="0.25">
      <c r="B99" s="51"/>
      <c r="C99" s="41" t="s">
        <v>57</v>
      </c>
      <c r="D99" s="36">
        <v>4.09</v>
      </c>
      <c r="E99" s="37"/>
      <c r="F99" s="40">
        <f t="shared" si="2"/>
        <v>4.09</v>
      </c>
      <c r="G99" s="9">
        <f t="shared" si="3"/>
        <v>2.7172527210650133E-7</v>
      </c>
    </row>
    <row r="100" spans="2:7" ht="14.25" thickTop="1" thickBot="1" x14ac:dyDescent="0.25">
      <c r="B100" s="51"/>
      <c r="C100" s="41" t="s">
        <v>190</v>
      </c>
      <c r="D100" s="36">
        <v>188.4</v>
      </c>
      <c r="E100" s="37"/>
      <c r="F100" s="40">
        <f t="shared" si="2"/>
        <v>188.4</v>
      </c>
      <c r="G100" s="9">
        <f t="shared" si="3"/>
        <v>1.2516636006079425E-5</v>
      </c>
    </row>
    <row r="101" spans="2:7" ht="14.25" thickTop="1" thickBot="1" x14ac:dyDescent="0.25">
      <c r="B101" s="51" t="s">
        <v>62</v>
      </c>
      <c r="C101" s="41" t="s">
        <v>174</v>
      </c>
      <c r="D101" s="36">
        <v>3579.09</v>
      </c>
      <c r="E101" s="37"/>
      <c r="F101" s="40">
        <f t="shared" si="2"/>
        <v>3579.09</v>
      </c>
      <c r="G101" s="9">
        <f t="shared" si="3"/>
        <v>2.3778220150211683E-4</v>
      </c>
    </row>
    <row r="102" spans="2:7" ht="14.25" thickTop="1" thickBot="1" x14ac:dyDescent="0.25">
      <c r="B102" s="51"/>
      <c r="C102" s="41" t="s">
        <v>63</v>
      </c>
      <c r="D102" s="36">
        <v>49300.03</v>
      </c>
      <c r="E102" s="37"/>
      <c r="F102" s="40">
        <f t="shared" si="2"/>
        <v>49300.03</v>
      </c>
      <c r="G102" s="9">
        <f t="shared" si="3"/>
        <v>3.2753212876793832E-3</v>
      </c>
    </row>
    <row r="103" spans="2:7" ht="14.25" thickTop="1" thickBot="1" x14ac:dyDescent="0.25">
      <c r="B103" s="51" t="s">
        <v>64</v>
      </c>
      <c r="C103" s="41" t="s">
        <v>3</v>
      </c>
      <c r="D103" s="36">
        <v>850536</v>
      </c>
      <c r="E103" s="37"/>
      <c r="F103" s="7">
        <f t="shared" si="2"/>
        <v>850536</v>
      </c>
      <c r="G103" s="9">
        <f t="shared" si="3"/>
        <v>5.6506632282732325E-2</v>
      </c>
    </row>
    <row r="104" spans="2:7" ht="14.25" thickTop="1" thickBot="1" x14ac:dyDescent="0.25">
      <c r="B104" s="51"/>
      <c r="C104" s="41" t="s">
        <v>8</v>
      </c>
      <c r="D104" s="36">
        <v>36388.400000000001</v>
      </c>
      <c r="E104" s="37">
        <v>46218.14</v>
      </c>
      <c r="F104" s="40">
        <f t="shared" si="2"/>
        <v>82606.540000000008</v>
      </c>
      <c r="G104" s="9">
        <f t="shared" si="3"/>
        <v>5.488089134297454E-3</v>
      </c>
    </row>
    <row r="105" spans="2:7" ht="14.25" thickTop="1" thickBot="1" x14ac:dyDescent="0.25">
      <c r="B105" s="51"/>
      <c r="C105" s="41" t="s">
        <v>10</v>
      </c>
      <c r="D105" s="36"/>
      <c r="E105" s="37">
        <v>565</v>
      </c>
      <c r="F105" s="40">
        <f t="shared" si="2"/>
        <v>565</v>
      </c>
      <c r="G105" s="9">
        <f t="shared" si="3"/>
        <v>3.7536620718868762E-5</v>
      </c>
    </row>
    <row r="106" spans="2:7" ht="14.25" thickTop="1" thickBot="1" x14ac:dyDescent="0.25">
      <c r="B106" s="51"/>
      <c r="C106" s="41" t="s">
        <v>11</v>
      </c>
      <c r="D106" s="36">
        <v>6568.23</v>
      </c>
      <c r="E106" s="37">
        <v>439.66</v>
      </c>
      <c r="F106" s="40">
        <f t="shared" si="2"/>
        <v>7007.8899999999994</v>
      </c>
      <c r="G106" s="9">
        <f t="shared" si="3"/>
        <v>4.655796618930145E-4</v>
      </c>
    </row>
    <row r="107" spans="2:7" ht="14.25" thickTop="1" thickBot="1" x14ac:dyDescent="0.25">
      <c r="B107" s="51"/>
      <c r="C107" s="41" t="s">
        <v>13</v>
      </c>
      <c r="D107" s="36"/>
      <c r="E107" s="37">
        <v>10128.06</v>
      </c>
      <c r="F107" s="40">
        <f t="shared" si="2"/>
        <v>10128.06</v>
      </c>
      <c r="G107" s="9">
        <f t="shared" si="3"/>
        <v>6.7287282626185129E-4</v>
      </c>
    </row>
    <row r="108" spans="2:7" ht="14.25" thickTop="1" thickBot="1" x14ac:dyDescent="0.25">
      <c r="B108" s="51"/>
      <c r="C108" s="41" t="s">
        <v>14</v>
      </c>
      <c r="D108" s="36">
        <v>30100</v>
      </c>
      <c r="E108" s="37"/>
      <c r="F108" s="40">
        <f t="shared" si="2"/>
        <v>30100</v>
      </c>
      <c r="G108" s="9">
        <f t="shared" si="3"/>
        <v>1.9997385551114156E-3</v>
      </c>
    </row>
    <row r="109" spans="2:7" ht="14.25" thickTop="1" thickBot="1" x14ac:dyDescent="0.25">
      <c r="B109" s="51"/>
      <c r="C109" s="41" t="s">
        <v>15</v>
      </c>
      <c r="D109" s="36"/>
      <c r="E109" s="37">
        <v>61920</v>
      </c>
      <c r="F109" s="40">
        <f t="shared" si="2"/>
        <v>61920</v>
      </c>
      <c r="G109" s="9">
        <f t="shared" si="3"/>
        <v>4.1137478848006261E-3</v>
      </c>
    </row>
    <row r="110" spans="2:7" ht="14.25" thickTop="1" thickBot="1" x14ac:dyDescent="0.25">
      <c r="B110" s="51"/>
      <c r="C110" s="41" t="s">
        <v>17</v>
      </c>
      <c r="D110" s="36"/>
      <c r="E110" s="37">
        <v>21466.17</v>
      </c>
      <c r="F110" s="40">
        <f t="shared" si="2"/>
        <v>21466.17</v>
      </c>
      <c r="G110" s="9">
        <f t="shared" si="3"/>
        <v>1.4261371355340868E-3</v>
      </c>
    </row>
    <row r="111" spans="2:7" ht="14.25" thickTop="1" thickBot="1" x14ac:dyDescent="0.25">
      <c r="B111" s="51"/>
      <c r="C111" s="41" t="s">
        <v>176</v>
      </c>
      <c r="D111" s="36"/>
      <c r="E111" s="37">
        <v>6400</v>
      </c>
      <c r="F111" s="40">
        <f t="shared" si="2"/>
        <v>6400</v>
      </c>
      <c r="G111" s="9">
        <f t="shared" si="3"/>
        <v>4.2519357982435415E-4</v>
      </c>
    </row>
    <row r="112" spans="2:7" ht="14.25" thickTop="1" thickBot="1" x14ac:dyDescent="0.25">
      <c r="B112" s="51"/>
      <c r="C112" s="41" t="s">
        <v>18</v>
      </c>
      <c r="D112" s="36"/>
      <c r="E112" s="37">
        <v>5914.28</v>
      </c>
      <c r="F112" s="40">
        <f t="shared" si="2"/>
        <v>5914.28</v>
      </c>
      <c r="G112" s="9">
        <f t="shared" si="3"/>
        <v>3.9292404457555956E-4</v>
      </c>
    </row>
    <row r="113" spans="2:7" ht="14.25" thickTop="1" thickBot="1" x14ac:dyDescent="0.25">
      <c r="B113" s="51"/>
      <c r="C113" s="41" t="s">
        <v>19</v>
      </c>
      <c r="D113" s="36"/>
      <c r="E113" s="37">
        <v>138728.99</v>
      </c>
      <c r="F113" s="40">
        <f t="shared" si="2"/>
        <v>138728.99</v>
      </c>
      <c r="G113" s="9">
        <f t="shared" si="3"/>
        <v>9.2166681067995353E-3</v>
      </c>
    </row>
    <row r="114" spans="2:7" ht="14.25" thickTop="1" thickBot="1" x14ac:dyDescent="0.25">
      <c r="B114" s="51"/>
      <c r="C114" s="41" t="s">
        <v>20</v>
      </c>
      <c r="D114" s="36"/>
      <c r="E114" s="37">
        <v>3569.56</v>
      </c>
      <c r="F114" s="40">
        <f t="shared" si="2"/>
        <v>3569.56</v>
      </c>
      <c r="G114" s="9">
        <f t="shared" si="3"/>
        <v>2.3714906168715961E-4</v>
      </c>
    </row>
    <row r="115" spans="2:7" ht="14.25" thickTop="1" thickBot="1" x14ac:dyDescent="0.25">
      <c r="B115" s="51"/>
      <c r="C115" s="41" t="s">
        <v>21</v>
      </c>
      <c r="D115" s="36"/>
      <c r="E115" s="37">
        <v>14893.8</v>
      </c>
      <c r="F115" s="40">
        <f t="shared" si="2"/>
        <v>14893.8</v>
      </c>
      <c r="G115" s="9">
        <f t="shared" si="3"/>
        <v>9.8949189674811967E-4</v>
      </c>
    </row>
    <row r="116" spans="2:7" ht="14.25" thickTop="1" thickBot="1" x14ac:dyDescent="0.25">
      <c r="B116" s="51"/>
      <c r="C116" s="41" t="s">
        <v>23</v>
      </c>
      <c r="D116" s="36"/>
      <c r="E116" s="37">
        <v>20379.03</v>
      </c>
      <c r="F116" s="40">
        <f t="shared" si="2"/>
        <v>20379.03</v>
      </c>
      <c r="G116" s="9">
        <f t="shared" si="3"/>
        <v>1.3539113623512356E-3</v>
      </c>
    </row>
    <row r="117" spans="2:7" ht="14.25" thickTop="1" thickBot="1" x14ac:dyDescent="0.25">
      <c r="B117" s="51"/>
      <c r="C117" s="41" t="s">
        <v>25</v>
      </c>
      <c r="D117" s="36"/>
      <c r="E117" s="37">
        <v>235.2</v>
      </c>
      <c r="F117" s="40">
        <f t="shared" si="2"/>
        <v>235.2</v>
      </c>
      <c r="G117" s="9">
        <f t="shared" si="3"/>
        <v>1.5625864058545014E-5</v>
      </c>
    </row>
    <row r="118" spans="2:7" ht="14.25" thickTop="1" thickBot="1" x14ac:dyDescent="0.25">
      <c r="B118" s="51"/>
      <c r="C118" s="41" t="s">
        <v>26</v>
      </c>
      <c r="D118" s="36"/>
      <c r="E118" s="37">
        <v>2260</v>
      </c>
      <c r="F118" s="40">
        <f t="shared" si="2"/>
        <v>2260</v>
      </c>
      <c r="G118" s="9">
        <f t="shared" si="3"/>
        <v>1.5014648287547505E-4</v>
      </c>
    </row>
    <row r="119" spans="2:7" ht="14.25" thickTop="1" thickBot="1" x14ac:dyDescent="0.25">
      <c r="B119" s="51"/>
      <c r="C119" s="41" t="s">
        <v>27</v>
      </c>
      <c r="D119" s="36"/>
      <c r="E119" s="37">
        <v>2670.04</v>
      </c>
      <c r="F119" s="40">
        <f t="shared" si="2"/>
        <v>2670.04</v>
      </c>
      <c r="G119" s="9">
        <f t="shared" si="3"/>
        <v>1.7738810404284663E-4</v>
      </c>
    </row>
    <row r="120" spans="2:7" ht="14.25" thickTop="1" thickBot="1" x14ac:dyDescent="0.25">
      <c r="B120" s="51"/>
      <c r="C120" s="41" t="s">
        <v>177</v>
      </c>
      <c r="D120" s="36"/>
      <c r="E120" s="37">
        <v>1636.7</v>
      </c>
      <c r="F120" s="40">
        <f t="shared" si="2"/>
        <v>1636.7</v>
      </c>
      <c r="G120" s="9">
        <f t="shared" si="3"/>
        <v>1.0873661439039382E-4</v>
      </c>
    </row>
    <row r="121" spans="2:7" ht="14.25" thickTop="1" thickBot="1" x14ac:dyDescent="0.25">
      <c r="B121" s="51"/>
      <c r="C121" s="41" t="s">
        <v>33</v>
      </c>
      <c r="D121" s="36">
        <v>91235.85</v>
      </c>
      <c r="E121" s="37">
        <v>187479.93</v>
      </c>
      <c r="F121" s="40">
        <f t="shared" si="2"/>
        <v>278715.78000000003</v>
      </c>
      <c r="G121" s="9">
        <f t="shared" si="3"/>
        <v>1.8516900039333928E-2</v>
      </c>
    </row>
    <row r="122" spans="2:7" ht="14.25" thickTop="1" thickBot="1" x14ac:dyDescent="0.25">
      <c r="B122" s="51"/>
      <c r="C122" s="41" t="s">
        <v>34</v>
      </c>
      <c r="D122" s="36">
        <v>126489.44</v>
      </c>
      <c r="E122" s="37">
        <v>363306.12</v>
      </c>
      <c r="F122" s="40">
        <f t="shared" si="2"/>
        <v>489795.56</v>
      </c>
      <c r="G122" s="9">
        <f t="shared" si="3"/>
        <v>3.2540301177886602E-2</v>
      </c>
    </row>
    <row r="123" spans="2:7" ht="14.25" thickTop="1" thickBot="1" x14ac:dyDescent="0.25">
      <c r="B123" s="51"/>
      <c r="C123" s="41" t="s">
        <v>35</v>
      </c>
      <c r="D123" s="36">
        <v>136620.09</v>
      </c>
      <c r="E123" s="37">
        <v>193579.46</v>
      </c>
      <c r="F123" s="40">
        <f t="shared" si="2"/>
        <v>330199.55</v>
      </c>
      <c r="G123" s="9">
        <f t="shared" si="3"/>
        <v>2.1937301362639189E-2</v>
      </c>
    </row>
    <row r="124" spans="2:7" ht="14.25" thickTop="1" thickBot="1" x14ac:dyDescent="0.25">
      <c r="B124" s="51"/>
      <c r="C124" s="41" t="s">
        <v>36</v>
      </c>
      <c r="D124" s="36"/>
      <c r="E124" s="37">
        <v>25984.48</v>
      </c>
      <c r="F124" s="40">
        <f t="shared" si="2"/>
        <v>25984.48</v>
      </c>
      <c r="G124" s="9">
        <f t="shared" si="3"/>
        <v>1.7263178236053647E-3</v>
      </c>
    </row>
    <row r="125" spans="2:7" ht="14.25" thickTop="1" thickBot="1" x14ac:dyDescent="0.25">
      <c r="B125" s="51"/>
      <c r="C125" s="41" t="s">
        <v>38</v>
      </c>
      <c r="D125" s="36">
        <v>38429.589999999997</v>
      </c>
      <c r="E125" s="37">
        <v>651061.15</v>
      </c>
      <c r="F125" s="40">
        <f t="shared" si="2"/>
        <v>689490.74</v>
      </c>
      <c r="G125" s="9">
        <f t="shared" si="3"/>
        <v>4.5807349374428596E-2</v>
      </c>
    </row>
    <row r="126" spans="2:7" ht="14.25" thickTop="1" thickBot="1" x14ac:dyDescent="0.25">
      <c r="B126" s="51"/>
      <c r="C126" s="41" t="s">
        <v>39</v>
      </c>
      <c r="D126" s="36"/>
      <c r="E126" s="37">
        <v>2170.7800000000002</v>
      </c>
      <c r="F126" s="40">
        <f t="shared" si="2"/>
        <v>2170.7800000000002</v>
      </c>
      <c r="G126" s="9">
        <f t="shared" si="3"/>
        <v>1.4421901862673618E-4</v>
      </c>
    </row>
    <row r="127" spans="2:7" ht="14.25" thickTop="1" thickBot="1" x14ac:dyDescent="0.25">
      <c r="B127" s="51"/>
      <c r="C127" s="41" t="s">
        <v>41</v>
      </c>
      <c r="D127" s="36">
        <v>109474.93</v>
      </c>
      <c r="E127" s="37">
        <v>113793.12</v>
      </c>
      <c r="F127" s="40">
        <f t="shared" si="2"/>
        <v>223268.05</v>
      </c>
      <c r="G127" s="9">
        <f t="shared" si="3"/>
        <v>1.4833147099984826E-2</v>
      </c>
    </row>
    <row r="128" spans="2:7" ht="14.25" thickTop="1" thickBot="1" x14ac:dyDescent="0.25">
      <c r="B128" s="51"/>
      <c r="C128" s="41" t="s">
        <v>42</v>
      </c>
      <c r="D128" s="36">
        <v>16481.2</v>
      </c>
      <c r="E128" s="37">
        <v>28796.51</v>
      </c>
      <c r="F128" s="40">
        <f t="shared" si="2"/>
        <v>45277.71</v>
      </c>
      <c r="G128" s="9">
        <f t="shared" si="3"/>
        <v>3.0080924376795245E-3</v>
      </c>
    </row>
    <row r="129" spans="2:7" ht="14.25" thickTop="1" thickBot="1" x14ac:dyDescent="0.25">
      <c r="B129" s="51"/>
      <c r="C129" s="41" t="s">
        <v>65</v>
      </c>
      <c r="D129" s="36">
        <v>4512.01</v>
      </c>
      <c r="E129" s="37">
        <v>5966.16</v>
      </c>
      <c r="F129" s="40">
        <f t="shared" si="2"/>
        <v>10478.17</v>
      </c>
      <c r="G129" s="9">
        <f t="shared" si="3"/>
        <v>6.961329081731489E-4</v>
      </c>
    </row>
    <row r="130" spans="2:7" ht="14.25" thickTop="1" thickBot="1" x14ac:dyDescent="0.25">
      <c r="B130" s="51"/>
      <c r="C130" s="41" t="s">
        <v>101</v>
      </c>
      <c r="D130" s="36"/>
      <c r="E130" s="37">
        <v>566712</v>
      </c>
      <c r="F130" s="40">
        <f t="shared" si="2"/>
        <v>566712</v>
      </c>
      <c r="G130" s="9">
        <f t="shared" si="3"/>
        <v>3.7650360001471782E-2</v>
      </c>
    </row>
    <row r="131" spans="2:7" ht="14.25" thickTop="1" thickBot="1" x14ac:dyDescent="0.25">
      <c r="B131" s="51"/>
      <c r="C131" s="41" t="s">
        <v>47</v>
      </c>
      <c r="D131" s="36"/>
      <c r="E131" s="37">
        <v>7425.83</v>
      </c>
      <c r="F131" s="40">
        <f t="shared" si="2"/>
        <v>7425.83</v>
      </c>
      <c r="G131" s="9">
        <f t="shared" si="3"/>
        <v>4.9334613138548179E-4</v>
      </c>
    </row>
    <row r="132" spans="2:7" ht="14.25" thickTop="1" thickBot="1" x14ac:dyDescent="0.25">
      <c r="B132" s="51"/>
      <c r="C132" s="41" t="s">
        <v>32</v>
      </c>
      <c r="D132" s="36">
        <v>27508.17</v>
      </c>
      <c r="E132" s="37">
        <v>195571.02</v>
      </c>
      <c r="F132" s="40">
        <f t="shared" si="2"/>
        <v>223079.19</v>
      </c>
      <c r="G132" s="9">
        <f t="shared" si="3"/>
        <v>1.4820599903190198E-2</v>
      </c>
    </row>
    <row r="133" spans="2:7" ht="14.25" thickTop="1" thickBot="1" x14ac:dyDescent="0.25">
      <c r="B133" s="51"/>
      <c r="C133" s="41" t="s">
        <v>78</v>
      </c>
      <c r="D133" s="36"/>
      <c r="E133" s="37">
        <v>1920</v>
      </c>
      <c r="F133" s="40">
        <f t="shared" ref="F133:F134" si="4">SUM(D133,E133)</f>
        <v>1920</v>
      </c>
      <c r="G133" s="9">
        <f t="shared" ref="G133:G134" si="5">F133/$F$135</f>
        <v>1.2755807394730623E-4</v>
      </c>
    </row>
    <row r="134" spans="2:7" ht="14.25" thickTop="1" thickBot="1" x14ac:dyDescent="0.25">
      <c r="B134" s="51"/>
      <c r="C134" s="41" t="s">
        <v>191</v>
      </c>
      <c r="D134" s="36">
        <v>1404.58</v>
      </c>
      <c r="E134" s="37"/>
      <c r="F134" s="40">
        <f t="shared" si="4"/>
        <v>1404.58</v>
      </c>
      <c r="G134" s="9">
        <f t="shared" si="5"/>
        <v>9.3315374742139267E-5</v>
      </c>
    </row>
    <row r="135" spans="2:7" ht="13.5" thickTop="1" x14ac:dyDescent="0.2">
      <c r="B135" s="32"/>
      <c r="C135" s="10"/>
      <c r="D135" s="38">
        <f>SUM(D4:D134)</f>
        <v>6443099.700000003</v>
      </c>
      <c r="E135" s="38">
        <f t="shared" ref="E135:F135" si="6">SUM(E4:E134)</f>
        <v>8608867.9299999997</v>
      </c>
      <c r="F135" s="38">
        <f t="shared" si="6"/>
        <v>15051967.630000001</v>
      </c>
      <c r="G135" s="39">
        <f>SUM(G4:G134)</f>
        <v>1</v>
      </c>
    </row>
  </sheetData>
  <mergeCells count="5">
    <mergeCell ref="B1:G1"/>
    <mergeCell ref="B3"/>
    <mergeCell ref="B5:B100"/>
    <mergeCell ref="B101:B102"/>
    <mergeCell ref="B103:B134"/>
  </mergeCells>
  <conditionalFormatting sqref="G4:G134">
    <cfRule type="cellIs" dxfId="1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showGridLines="0" zoomScale="80" zoomScaleNormal="80" workbookViewId="0">
      <pane xSplit="1" ySplit="3" topLeftCell="B4" activePane="bottomRight" state="frozen"/>
      <selection activeCell="I9" sqref="I9"/>
      <selection pane="topRight" activeCell="I9" sqref="I9"/>
      <selection pane="bottomLeft" activeCell="I9" sqref="I9"/>
      <selection pane="bottomRight"/>
    </sheetView>
  </sheetViews>
  <sheetFormatPr defaultRowHeight="12.75" x14ac:dyDescent="0.2"/>
  <cols>
    <col min="2" max="2" width="54.28515625" style="29" customWidth="1"/>
    <col min="3" max="3" width="34.28515625" style="29" customWidth="1"/>
    <col min="4" max="4" width="65.5703125" style="5" bestFit="1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ht="58.5" customHeight="1" x14ac:dyDescent="0.2">
      <c r="B1" s="49" t="s">
        <v>184</v>
      </c>
      <c r="C1" s="49"/>
      <c r="D1" s="49"/>
      <c r="E1" s="49"/>
      <c r="F1" s="49"/>
      <c r="G1" s="49"/>
      <c r="H1" s="49"/>
    </row>
    <row r="3" spans="2:8" ht="14.25" customHeight="1" thickBot="1" x14ac:dyDescent="0.25">
      <c r="B3" s="28" t="s">
        <v>69</v>
      </c>
      <c r="C3" s="35" t="s">
        <v>68</v>
      </c>
      <c r="D3" s="11" t="s">
        <v>66</v>
      </c>
      <c r="E3" s="22" t="s">
        <v>81</v>
      </c>
      <c r="F3" s="12" t="s">
        <v>1</v>
      </c>
      <c r="G3" s="12" t="s">
        <v>67</v>
      </c>
      <c r="H3" s="12" t="s">
        <v>70</v>
      </c>
    </row>
    <row r="4" spans="2:8" ht="14.25" customHeight="1" thickTop="1" thickBot="1" x14ac:dyDescent="0.25">
      <c r="B4" s="51" t="s">
        <v>105</v>
      </c>
      <c r="C4" s="51" t="s">
        <v>106</v>
      </c>
      <c r="D4" s="41" t="s">
        <v>107</v>
      </c>
      <c r="E4" s="37">
        <v>6801638.1200000001</v>
      </c>
      <c r="F4" s="3"/>
      <c r="G4" s="6">
        <f>SUM(E4,F4)</f>
        <v>6801638.1200000001</v>
      </c>
      <c r="H4" s="9">
        <f>G4/$G$57</f>
        <v>5.0669403470178127E-2</v>
      </c>
    </row>
    <row r="5" spans="2:8" ht="14.25" thickTop="1" thickBot="1" x14ac:dyDescent="0.25">
      <c r="B5" s="51"/>
      <c r="C5" s="51"/>
      <c r="D5" s="41" t="s">
        <v>201</v>
      </c>
      <c r="E5" s="37">
        <v>612106.47</v>
      </c>
      <c r="F5" s="3"/>
      <c r="G5" s="26">
        <f t="shared" ref="G5:G50" si="0">SUM(E5,F5)</f>
        <v>612106.47</v>
      </c>
      <c r="H5" s="9">
        <f t="shared" ref="H5:H56" si="1">G5/$G$57</f>
        <v>4.5599411712213354E-3</v>
      </c>
    </row>
    <row r="6" spans="2:8" ht="14.25" thickTop="1" thickBot="1" x14ac:dyDescent="0.25">
      <c r="B6" s="51"/>
      <c r="C6" s="51"/>
      <c r="D6" s="41" t="s">
        <v>108</v>
      </c>
      <c r="E6" s="37">
        <v>398240.19</v>
      </c>
      <c r="F6" s="3"/>
      <c r="G6" s="26">
        <f t="shared" si="0"/>
        <v>398240.19</v>
      </c>
      <c r="H6" s="9">
        <f t="shared" si="1"/>
        <v>2.9667254430687643E-3</v>
      </c>
    </row>
    <row r="7" spans="2:8" ht="14.25" thickTop="1" thickBot="1" x14ac:dyDescent="0.25">
      <c r="B7" s="51"/>
      <c r="C7" s="51"/>
      <c r="D7" s="41" t="s">
        <v>109</v>
      </c>
      <c r="E7" s="37">
        <v>64432.88</v>
      </c>
      <c r="F7" s="3"/>
      <c r="G7" s="26">
        <f t="shared" si="0"/>
        <v>64432.88</v>
      </c>
      <c r="H7" s="9">
        <f t="shared" si="1"/>
        <v>4.7999842624170229E-4</v>
      </c>
    </row>
    <row r="8" spans="2:8" ht="14.25" thickTop="1" thickBot="1" x14ac:dyDescent="0.25">
      <c r="B8" s="51"/>
      <c r="C8" s="51"/>
      <c r="D8" s="41" t="s">
        <v>110</v>
      </c>
      <c r="E8" s="37">
        <v>8168.52</v>
      </c>
      <c r="F8" s="3"/>
      <c r="G8" s="26">
        <f t="shared" si="0"/>
        <v>8168.52</v>
      </c>
      <c r="H8" s="9">
        <f t="shared" si="1"/>
        <v>6.0852110672747679E-5</v>
      </c>
    </row>
    <row r="9" spans="2:8" ht="14.25" thickTop="1" thickBot="1" x14ac:dyDescent="0.25">
      <c r="B9" s="51"/>
      <c r="C9" s="51"/>
      <c r="D9" s="41" t="s">
        <v>111</v>
      </c>
      <c r="E9" s="37">
        <v>1160789.6000000001</v>
      </c>
      <c r="F9" s="3"/>
      <c r="G9" s="26">
        <f t="shared" si="0"/>
        <v>1160789.6000000001</v>
      </c>
      <c r="H9" s="9">
        <f t="shared" si="1"/>
        <v>8.6474045735303959E-3</v>
      </c>
    </row>
    <row r="10" spans="2:8" ht="14.25" thickTop="1" thickBot="1" x14ac:dyDescent="0.25">
      <c r="B10" s="51"/>
      <c r="C10" s="51"/>
      <c r="D10" s="41" t="s">
        <v>202</v>
      </c>
      <c r="E10" s="37">
        <v>96058.58</v>
      </c>
      <c r="F10" s="3"/>
      <c r="G10" s="26">
        <f t="shared" si="0"/>
        <v>96058.58</v>
      </c>
      <c r="H10" s="9">
        <f t="shared" si="1"/>
        <v>7.1559686959534732E-4</v>
      </c>
    </row>
    <row r="11" spans="2:8" ht="14.25" thickTop="1" thickBot="1" x14ac:dyDescent="0.25">
      <c r="B11" s="51"/>
      <c r="C11" s="51"/>
      <c r="D11" s="41" t="s">
        <v>112</v>
      </c>
      <c r="E11" s="37">
        <v>225740.15</v>
      </c>
      <c r="F11" s="3"/>
      <c r="G11" s="26">
        <f t="shared" si="0"/>
        <v>225740.15</v>
      </c>
      <c r="H11" s="9">
        <f t="shared" si="1"/>
        <v>1.6816711706750624E-3</v>
      </c>
    </row>
    <row r="12" spans="2:8" ht="14.25" thickTop="1" thickBot="1" x14ac:dyDescent="0.25">
      <c r="B12" s="51"/>
      <c r="C12" s="51"/>
      <c r="D12" s="41" t="s">
        <v>113</v>
      </c>
      <c r="E12" s="37">
        <v>665.27</v>
      </c>
      <c r="F12" s="3"/>
      <c r="G12" s="26">
        <f t="shared" si="0"/>
        <v>665.27</v>
      </c>
      <c r="H12" s="9">
        <f t="shared" si="1"/>
        <v>4.9559875800339405E-6</v>
      </c>
    </row>
    <row r="13" spans="2:8" ht="22.5" thickTop="1" thickBot="1" x14ac:dyDescent="0.25">
      <c r="B13" s="41" t="s">
        <v>114</v>
      </c>
      <c r="C13" s="41" t="s">
        <v>106</v>
      </c>
      <c r="D13" s="41" t="s">
        <v>115</v>
      </c>
      <c r="E13" s="37">
        <v>18915429.920000002</v>
      </c>
      <c r="F13" s="3"/>
      <c r="G13" s="6">
        <f t="shared" si="0"/>
        <v>18915429.920000002</v>
      </c>
      <c r="H13" s="9">
        <f t="shared" si="1"/>
        <v>0.14091216461665551</v>
      </c>
    </row>
    <row r="14" spans="2:8" ht="14.25" thickTop="1" thickBot="1" x14ac:dyDescent="0.25">
      <c r="B14" s="51" t="s">
        <v>116</v>
      </c>
      <c r="C14" s="51" t="s">
        <v>117</v>
      </c>
      <c r="D14" s="41" t="s">
        <v>203</v>
      </c>
      <c r="E14" s="37">
        <v>11952.85</v>
      </c>
      <c r="F14" s="3"/>
      <c r="G14" s="26">
        <f t="shared" si="0"/>
        <v>11952.85</v>
      </c>
      <c r="H14" s="9">
        <f t="shared" si="1"/>
        <v>8.904381100306445E-5</v>
      </c>
    </row>
    <row r="15" spans="2:8" ht="14.25" thickTop="1" thickBot="1" x14ac:dyDescent="0.25">
      <c r="B15" s="51"/>
      <c r="C15" s="51"/>
      <c r="D15" s="41" t="s">
        <v>118</v>
      </c>
      <c r="E15" s="37">
        <v>1080651.45</v>
      </c>
      <c r="F15" s="3"/>
      <c r="G15" s="26">
        <f t="shared" si="0"/>
        <v>1080651.45</v>
      </c>
      <c r="H15" s="9">
        <f t="shared" si="1"/>
        <v>8.0504083523166067E-3</v>
      </c>
    </row>
    <row r="16" spans="2:8" ht="14.25" thickTop="1" thickBot="1" x14ac:dyDescent="0.25">
      <c r="B16" s="51" t="s">
        <v>119</v>
      </c>
      <c r="C16" s="51" t="s">
        <v>106</v>
      </c>
      <c r="D16" s="41" t="s">
        <v>120</v>
      </c>
      <c r="E16" s="37">
        <v>1973851.23</v>
      </c>
      <c r="F16" s="3"/>
      <c r="G16" s="26">
        <f t="shared" si="0"/>
        <v>1973851.23</v>
      </c>
      <c r="H16" s="9">
        <f t="shared" si="1"/>
        <v>1.4704378944961771E-2</v>
      </c>
    </row>
    <row r="17" spans="2:8" ht="14.25" thickTop="1" thickBot="1" x14ac:dyDescent="0.25">
      <c r="B17" s="51"/>
      <c r="C17" s="51"/>
      <c r="D17" s="41" t="s">
        <v>121</v>
      </c>
      <c r="E17" s="37">
        <v>286871.32</v>
      </c>
      <c r="F17" s="3"/>
      <c r="G17" s="26">
        <f t="shared" si="0"/>
        <v>286871.32</v>
      </c>
      <c r="H17" s="9">
        <f t="shared" si="1"/>
        <v>2.1370732168712585E-3</v>
      </c>
    </row>
    <row r="18" spans="2:8" ht="14.25" thickTop="1" thickBot="1" x14ac:dyDescent="0.25">
      <c r="B18" s="51"/>
      <c r="C18" s="51"/>
      <c r="D18" s="41" t="s">
        <v>122</v>
      </c>
      <c r="E18" s="37">
        <v>199831.49</v>
      </c>
      <c r="F18" s="3"/>
      <c r="G18" s="26">
        <f t="shared" si="0"/>
        <v>199831.49</v>
      </c>
      <c r="H18" s="9">
        <f t="shared" si="1"/>
        <v>1.4886623213727908E-3</v>
      </c>
    </row>
    <row r="19" spans="2:8" ht="14.25" thickTop="1" thickBot="1" x14ac:dyDescent="0.25">
      <c r="B19" s="51"/>
      <c r="C19" s="51"/>
      <c r="D19" s="41" t="s">
        <v>123</v>
      </c>
      <c r="E19" s="37">
        <v>97807.86</v>
      </c>
      <c r="F19" s="3"/>
      <c r="G19" s="26">
        <f t="shared" si="0"/>
        <v>97807.86</v>
      </c>
      <c r="H19" s="9">
        <f t="shared" si="1"/>
        <v>7.2862828534233986E-4</v>
      </c>
    </row>
    <row r="20" spans="2:8" ht="14.25" thickTop="1" thickBot="1" x14ac:dyDescent="0.25">
      <c r="B20" s="51"/>
      <c r="C20" s="51"/>
      <c r="D20" s="41" t="s">
        <v>124</v>
      </c>
      <c r="E20" s="37">
        <v>13252.45</v>
      </c>
      <c r="F20" s="3"/>
      <c r="G20" s="26">
        <f t="shared" si="0"/>
        <v>13252.45</v>
      </c>
      <c r="H20" s="9">
        <f t="shared" si="1"/>
        <v>9.8725295902446833E-5</v>
      </c>
    </row>
    <row r="21" spans="2:8" ht="14.25" thickTop="1" thickBot="1" x14ac:dyDescent="0.25">
      <c r="B21" s="51"/>
      <c r="C21" s="51"/>
      <c r="D21" s="41" t="s">
        <v>204</v>
      </c>
      <c r="E21" s="37">
        <v>37572.39</v>
      </c>
      <c r="F21" s="3"/>
      <c r="G21" s="26">
        <f t="shared" si="0"/>
        <v>37572.39</v>
      </c>
      <c r="H21" s="9">
        <f t="shared" si="1"/>
        <v>2.7989883534834193E-4</v>
      </c>
    </row>
    <row r="22" spans="2:8" ht="14.25" thickTop="1" thickBot="1" x14ac:dyDescent="0.25">
      <c r="B22" s="51"/>
      <c r="C22" s="51"/>
      <c r="D22" s="41" t="s">
        <v>125</v>
      </c>
      <c r="E22" s="37">
        <v>560163.77</v>
      </c>
      <c r="F22" s="3"/>
      <c r="G22" s="26">
        <f t="shared" si="0"/>
        <v>560163.77</v>
      </c>
      <c r="H22" s="9">
        <f t="shared" si="1"/>
        <v>4.1729894432410734E-3</v>
      </c>
    </row>
    <row r="23" spans="2:8" ht="14.25" thickTop="1" thickBot="1" x14ac:dyDescent="0.25">
      <c r="B23" s="51"/>
      <c r="C23" s="51"/>
      <c r="D23" s="41" t="s">
        <v>126</v>
      </c>
      <c r="E23" s="37">
        <v>45945171.939999998</v>
      </c>
      <c r="F23" s="3"/>
      <c r="G23" s="6">
        <f t="shared" si="0"/>
        <v>45945171.939999998</v>
      </c>
      <c r="H23" s="9">
        <f t="shared" si="1"/>
        <v>0.34227261337075759</v>
      </c>
    </row>
    <row r="24" spans="2:8" ht="14.25" thickTop="1" thickBot="1" x14ac:dyDescent="0.25">
      <c r="B24" s="51"/>
      <c r="C24" s="51"/>
      <c r="D24" s="41" t="s">
        <v>127</v>
      </c>
      <c r="E24" s="37">
        <v>3080.16</v>
      </c>
      <c r="F24" s="3"/>
      <c r="G24" s="26">
        <f t="shared" si="0"/>
        <v>3080.16</v>
      </c>
      <c r="H24" s="9">
        <f t="shared" si="1"/>
        <v>2.2945923767068022E-5</v>
      </c>
    </row>
    <row r="25" spans="2:8" ht="14.25" thickTop="1" thickBot="1" x14ac:dyDescent="0.25">
      <c r="B25" s="51"/>
      <c r="C25" s="51"/>
      <c r="D25" s="41" t="s">
        <v>128</v>
      </c>
      <c r="E25" s="37">
        <v>44133.36</v>
      </c>
      <c r="F25" s="3"/>
      <c r="G25" s="26">
        <f t="shared" si="0"/>
        <v>44133.36</v>
      </c>
      <c r="H25" s="9">
        <f t="shared" si="1"/>
        <v>3.2877536041782542E-4</v>
      </c>
    </row>
    <row r="26" spans="2:8" ht="14.25" thickTop="1" thickBot="1" x14ac:dyDescent="0.25">
      <c r="B26" s="51"/>
      <c r="C26" s="51"/>
      <c r="D26" s="41" t="s">
        <v>129</v>
      </c>
      <c r="E26" s="37">
        <v>45211.08</v>
      </c>
      <c r="F26" s="3"/>
      <c r="G26" s="26">
        <f t="shared" si="0"/>
        <v>45211.08</v>
      </c>
      <c r="H26" s="9">
        <f t="shared" si="1"/>
        <v>3.3680393067464477E-4</v>
      </c>
    </row>
    <row r="27" spans="2:8" ht="14.25" thickTop="1" thickBot="1" x14ac:dyDescent="0.25">
      <c r="B27" s="51"/>
      <c r="C27" s="51"/>
      <c r="D27" s="41" t="s">
        <v>130</v>
      </c>
      <c r="E27" s="37">
        <v>264164.65999999997</v>
      </c>
      <c r="F27" s="3"/>
      <c r="G27" s="26">
        <f t="shared" si="0"/>
        <v>264164.65999999997</v>
      </c>
      <c r="H27" s="9">
        <f t="shared" si="1"/>
        <v>1.9679179491693425E-3</v>
      </c>
    </row>
    <row r="28" spans="2:8" ht="14.25" thickTop="1" thickBot="1" x14ac:dyDescent="0.25">
      <c r="B28" s="51"/>
      <c r="C28" s="51"/>
      <c r="D28" s="41" t="s">
        <v>131</v>
      </c>
      <c r="E28" s="37">
        <v>6938.43</v>
      </c>
      <c r="F28" s="3"/>
      <c r="G28" s="26">
        <f t="shared" si="0"/>
        <v>6938.43</v>
      </c>
      <c r="H28" s="9">
        <f t="shared" si="1"/>
        <v>5.1688446653140672E-5</v>
      </c>
    </row>
    <row r="29" spans="2:8" ht="14.25" thickTop="1" thickBot="1" x14ac:dyDescent="0.25">
      <c r="B29" s="51"/>
      <c r="C29" s="51"/>
      <c r="D29" s="41" t="s">
        <v>132</v>
      </c>
      <c r="E29" s="37">
        <v>53828.98</v>
      </c>
      <c r="F29" s="3"/>
      <c r="G29" s="26">
        <f t="shared" si="0"/>
        <v>53828.98</v>
      </c>
      <c r="H29" s="9">
        <f t="shared" si="1"/>
        <v>4.0100373731852544E-4</v>
      </c>
    </row>
    <row r="30" spans="2:8" ht="14.25" thickTop="1" thickBot="1" x14ac:dyDescent="0.25">
      <c r="B30" s="51"/>
      <c r="C30" s="51"/>
      <c r="D30" s="41" t="s">
        <v>133</v>
      </c>
      <c r="E30" s="37">
        <v>359.22</v>
      </c>
      <c r="F30" s="3"/>
      <c r="G30" s="26">
        <f t="shared" si="0"/>
        <v>359.22</v>
      </c>
      <c r="H30" s="9">
        <f t="shared" si="1"/>
        <v>2.676041093841286E-6</v>
      </c>
    </row>
    <row r="31" spans="2:8" ht="14.25" thickTop="1" thickBot="1" x14ac:dyDescent="0.25">
      <c r="B31" s="51"/>
      <c r="C31" s="51"/>
      <c r="D31" s="41" t="s">
        <v>134</v>
      </c>
      <c r="E31" s="37">
        <v>38997713.060000002</v>
      </c>
      <c r="F31" s="3"/>
      <c r="G31" s="6">
        <f t="shared" si="0"/>
        <v>38997713.060000002</v>
      </c>
      <c r="H31" s="9">
        <f t="shared" si="1"/>
        <v>0.29051690527919105</v>
      </c>
    </row>
    <row r="32" spans="2:8" ht="14.25" thickTop="1" thickBot="1" x14ac:dyDescent="0.25">
      <c r="B32" s="51"/>
      <c r="C32" s="51"/>
      <c r="D32" s="41" t="s">
        <v>135</v>
      </c>
      <c r="E32" s="37">
        <v>1084872.53</v>
      </c>
      <c r="F32" s="3"/>
      <c r="G32" s="26">
        <f t="shared" si="0"/>
        <v>1084872.53</v>
      </c>
      <c r="H32" s="9">
        <f t="shared" si="1"/>
        <v>8.0818536603183659E-3</v>
      </c>
    </row>
    <row r="33" spans="2:8" ht="14.25" thickTop="1" thickBot="1" x14ac:dyDescent="0.25">
      <c r="B33" s="51"/>
      <c r="C33" s="51"/>
      <c r="D33" s="41" t="s">
        <v>136</v>
      </c>
      <c r="E33" s="37">
        <v>2241588.37</v>
      </c>
      <c r="F33" s="3"/>
      <c r="G33" s="26">
        <f t="shared" si="0"/>
        <v>2241588.37</v>
      </c>
      <c r="H33" s="9">
        <f t="shared" si="1"/>
        <v>1.6698910399189089E-2</v>
      </c>
    </row>
    <row r="34" spans="2:8" ht="14.25" thickTop="1" thickBot="1" x14ac:dyDescent="0.25">
      <c r="B34" s="51"/>
      <c r="C34" s="51"/>
      <c r="D34" s="41" t="s">
        <v>137</v>
      </c>
      <c r="E34" s="37">
        <v>152957.97</v>
      </c>
      <c r="F34" s="3"/>
      <c r="G34" s="26">
        <f t="shared" si="0"/>
        <v>152957.97</v>
      </c>
      <c r="H34" s="9">
        <f t="shared" si="1"/>
        <v>1.1394738971954306E-3</v>
      </c>
    </row>
    <row r="35" spans="2:8" ht="14.25" thickTop="1" thickBot="1" x14ac:dyDescent="0.25">
      <c r="B35" s="51"/>
      <c r="C35" s="51"/>
      <c r="D35" s="41" t="s">
        <v>138</v>
      </c>
      <c r="E35" s="37">
        <v>81546.77</v>
      </c>
      <c r="F35" s="3"/>
      <c r="G35" s="26">
        <f t="shared" si="0"/>
        <v>81546.77</v>
      </c>
      <c r="H35" s="9">
        <f t="shared" si="1"/>
        <v>6.0748986022499791E-4</v>
      </c>
    </row>
    <row r="36" spans="2:8" ht="14.25" thickTop="1" thickBot="1" x14ac:dyDescent="0.25">
      <c r="B36" s="51"/>
      <c r="C36" s="51"/>
      <c r="D36" s="41" t="s">
        <v>139</v>
      </c>
      <c r="E36" s="37">
        <v>4796266.42</v>
      </c>
      <c r="F36" s="3"/>
      <c r="G36" s="26">
        <f t="shared" si="0"/>
        <v>4796266.42</v>
      </c>
      <c r="H36" s="9">
        <f t="shared" si="1"/>
        <v>3.5730210002035044E-2</v>
      </c>
    </row>
    <row r="37" spans="2:8" ht="14.25" thickTop="1" thickBot="1" x14ac:dyDescent="0.25">
      <c r="B37" s="51"/>
      <c r="C37" s="51"/>
      <c r="D37" s="41" t="s">
        <v>205</v>
      </c>
      <c r="E37" s="37">
        <v>0</v>
      </c>
      <c r="F37" s="3"/>
      <c r="G37" s="26">
        <f t="shared" si="0"/>
        <v>0</v>
      </c>
      <c r="H37" s="9">
        <f t="shared" si="1"/>
        <v>0</v>
      </c>
    </row>
    <row r="38" spans="2:8" ht="14.25" thickTop="1" thickBot="1" x14ac:dyDescent="0.25">
      <c r="B38" s="51"/>
      <c r="C38" s="51"/>
      <c r="D38" s="41" t="s">
        <v>140</v>
      </c>
      <c r="E38" s="37">
        <v>2071236.63</v>
      </c>
      <c r="F38" s="3"/>
      <c r="G38" s="26">
        <f t="shared" si="0"/>
        <v>2071236.63</v>
      </c>
      <c r="H38" s="9">
        <f t="shared" si="1"/>
        <v>1.5429860077248867E-2</v>
      </c>
    </row>
    <row r="39" spans="2:8" ht="14.25" customHeight="1" thickTop="1" thickBot="1" x14ac:dyDescent="0.25">
      <c r="B39" s="51"/>
      <c r="C39" s="51"/>
      <c r="D39" s="41" t="s">
        <v>141</v>
      </c>
      <c r="E39" s="37">
        <v>270180.77</v>
      </c>
      <c r="F39" s="3"/>
      <c r="G39" s="26">
        <f t="shared" si="0"/>
        <v>270180.77</v>
      </c>
      <c r="H39" s="9">
        <f t="shared" si="1"/>
        <v>2.0127354915808722E-3</v>
      </c>
    </row>
    <row r="40" spans="2:8" ht="14.25" thickTop="1" thickBot="1" x14ac:dyDescent="0.25">
      <c r="B40" s="51"/>
      <c r="C40" s="51"/>
      <c r="D40" s="41" t="s">
        <v>142</v>
      </c>
      <c r="E40" s="37">
        <v>233969.57</v>
      </c>
      <c r="F40" s="3"/>
      <c r="G40" s="26">
        <f t="shared" si="0"/>
        <v>233969.57</v>
      </c>
      <c r="H40" s="9">
        <f t="shared" si="1"/>
        <v>1.7429769612726889E-3</v>
      </c>
    </row>
    <row r="41" spans="2:8" ht="14.25" thickTop="1" thickBot="1" x14ac:dyDescent="0.25">
      <c r="B41" s="51"/>
      <c r="C41" s="51"/>
      <c r="D41" s="41" t="s">
        <v>182</v>
      </c>
      <c r="E41" s="37">
        <v>1446.68</v>
      </c>
      <c r="F41" s="3"/>
      <c r="G41" s="26">
        <f t="shared" si="0"/>
        <v>1446.68</v>
      </c>
      <c r="H41" s="9">
        <f t="shared" si="1"/>
        <v>1.0777170340288157E-5</v>
      </c>
    </row>
    <row r="42" spans="2:8" ht="14.25" thickTop="1" thickBot="1" x14ac:dyDescent="0.25">
      <c r="B42" s="51"/>
      <c r="C42" s="51"/>
      <c r="D42" s="41" t="s">
        <v>143</v>
      </c>
      <c r="E42" s="37">
        <v>101583.17</v>
      </c>
      <c r="F42" s="3"/>
      <c r="G42" s="26">
        <f t="shared" si="0"/>
        <v>101583.17</v>
      </c>
      <c r="H42" s="9">
        <f t="shared" si="1"/>
        <v>7.5675279038657452E-4</v>
      </c>
    </row>
    <row r="43" spans="2:8" ht="14.25" customHeight="1" thickTop="1" thickBot="1" x14ac:dyDescent="0.25">
      <c r="B43" s="51"/>
      <c r="C43" s="51"/>
      <c r="D43" s="41" t="s">
        <v>206</v>
      </c>
      <c r="E43" s="37">
        <v>3105.44</v>
      </c>
      <c r="F43" s="3"/>
      <c r="G43" s="26">
        <f t="shared" si="0"/>
        <v>3105.44</v>
      </c>
      <c r="H43" s="9">
        <f t="shared" si="1"/>
        <v>2.3134249358216366E-5</v>
      </c>
    </row>
    <row r="44" spans="2:8" ht="14.25" thickTop="1" thickBot="1" x14ac:dyDescent="0.25">
      <c r="B44" s="51"/>
      <c r="C44" s="51"/>
      <c r="D44" s="41" t="s">
        <v>144</v>
      </c>
      <c r="E44" s="37">
        <v>466669.56</v>
      </c>
      <c r="F44" s="3"/>
      <c r="G44" s="26">
        <f t="shared" si="0"/>
        <v>466669.56</v>
      </c>
      <c r="H44" s="9">
        <f t="shared" si="1"/>
        <v>3.4764960742854839E-3</v>
      </c>
    </row>
    <row r="45" spans="2:8" ht="14.25" thickTop="1" thickBot="1" x14ac:dyDescent="0.25">
      <c r="B45" s="51" t="s">
        <v>145</v>
      </c>
      <c r="C45" s="51" t="s">
        <v>117</v>
      </c>
      <c r="D45" s="41" t="s">
        <v>146</v>
      </c>
      <c r="E45" s="37">
        <v>170847.94</v>
      </c>
      <c r="F45" s="3"/>
      <c r="G45" s="26">
        <f t="shared" si="0"/>
        <v>170847.94</v>
      </c>
      <c r="H45" s="9">
        <f t="shared" si="1"/>
        <v>1.2727468076335683E-3</v>
      </c>
    </row>
    <row r="46" spans="2:8" ht="14.25" thickTop="1" thickBot="1" x14ac:dyDescent="0.25">
      <c r="B46" s="51"/>
      <c r="C46" s="51"/>
      <c r="D46" s="41" t="s">
        <v>147</v>
      </c>
      <c r="E46" s="37">
        <v>8575.39</v>
      </c>
      <c r="F46" s="3"/>
      <c r="G46" s="26">
        <f t="shared" si="0"/>
        <v>8575.39</v>
      </c>
      <c r="H46" s="9">
        <f t="shared" si="1"/>
        <v>6.3883124647056455E-5</v>
      </c>
    </row>
    <row r="47" spans="2:8" ht="14.25" thickTop="1" thickBot="1" x14ac:dyDescent="0.25">
      <c r="B47" s="51"/>
      <c r="C47" s="51"/>
      <c r="D47" s="41" t="s">
        <v>148</v>
      </c>
      <c r="E47" s="37">
        <v>1988.29</v>
      </c>
      <c r="F47" s="3"/>
      <c r="G47" s="26">
        <f t="shared" si="0"/>
        <v>1988.29</v>
      </c>
      <c r="H47" s="9">
        <f t="shared" si="1"/>
        <v>1.4811941836405796E-5</v>
      </c>
    </row>
    <row r="48" spans="2:8" ht="14.25" thickTop="1" thickBot="1" x14ac:dyDescent="0.25">
      <c r="B48" s="51"/>
      <c r="C48" s="51"/>
      <c r="D48" s="41" t="s">
        <v>149</v>
      </c>
      <c r="E48" s="37">
        <v>9543.89</v>
      </c>
      <c r="F48" s="3"/>
      <c r="G48" s="26">
        <f t="shared" si="0"/>
        <v>9543.89</v>
      </c>
      <c r="H48" s="9">
        <f t="shared" si="1"/>
        <v>7.1098050874397051E-5</v>
      </c>
    </row>
    <row r="49" spans="2:8" ht="14.25" thickTop="1" thickBot="1" x14ac:dyDescent="0.25">
      <c r="B49" s="51"/>
      <c r="C49" s="51"/>
      <c r="D49" s="41" t="s">
        <v>183</v>
      </c>
      <c r="E49" s="37">
        <v>34174.589999999997</v>
      </c>
      <c r="F49" s="3"/>
      <c r="G49" s="26">
        <f t="shared" si="0"/>
        <v>34174.589999999997</v>
      </c>
      <c r="H49" s="9">
        <f t="shared" si="1"/>
        <v>2.5458662436717738E-4</v>
      </c>
    </row>
    <row r="50" spans="2:8" ht="14.25" thickTop="1" thickBot="1" x14ac:dyDescent="0.25">
      <c r="B50" s="51"/>
      <c r="C50" s="51"/>
      <c r="D50" s="41" t="s">
        <v>150</v>
      </c>
      <c r="E50" s="37">
        <v>23073.75</v>
      </c>
      <c r="F50" s="3"/>
      <c r="G50" s="26">
        <f t="shared" si="0"/>
        <v>23073.75</v>
      </c>
      <c r="H50" s="9">
        <f t="shared" si="1"/>
        <v>1.7188993705534314E-4</v>
      </c>
    </row>
    <row r="51" spans="2:8" ht="14.25" thickTop="1" thickBot="1" x14ac:dyDescent="0.25">
      <c r="B51" s="51"/>
      <c r="C51" s="51"/>
      <c r="D51" s="41" t="s">
        <v>151</v>
      </c>
      <c r="E51" s="37">
        <v>637761.9</v>
      </c>
      <c r="F51" s="3"/>
      <c r="G51" s="26">
        <f t="shared" ref="G51:G56" si="2">SUM(E51,F51)</f>
        <v>637761.9</v>
      </c>
      <c r="H51" s="9">
        <f t="shared" si="1"/>
        <v>4.7510635612891729E-3</v>
      </c>
    </row>
    <row r="52" spans="2:8" ht="14.25" thickTop="1" thickBot="1" x14ac:dyDescent="0.25">
      <c r="B52" s="51"/>
      <c r="C52" s="51"/>
      <c r="D52" s="41" t="s">
        <v>152</v>
      </c>
      <c r="E52" s="37">
        <v>3921625.01</v>
      </c>
      <c r="F52" s="3"/>
      <c r="G52" s="26">
        <f t="shared" si="2"/>
        <v>3921625.01</v>
      </c>
      <c r="H52" s="9">
        <f t="shared" si="1"/>
        <v>2.9214491624619292E-2</v>
      </c>
    </row>
    <row r="53" spans="2:8" ht="14.25" thickTop="1" thickBot="1" x14ac:dyDescent="0.25">
      <c r="B53" s="51"/>
      <c r="C53" s="51"/>
      <c r="D53" s="41" t="s">
        <v>153</v>
      </c>
      <c r="E53" s="37">
        <v>16766.740000000002</v>
      </c>
      <c r="F53" s="3"/>
      <c r="G53" s="26">
        <f t="shared" si="2"/>
        <v>16766.740000000002</v>
      </c>
      <c r="H53" s="9">
        <f t="shared" si="1"/>
        <v>1.2490530941972175E-4</v>
      </c>
    </row>
    <row r="54" spans="2:8" ht="14.25" thickTop="1" thickBot="1" x14ac:dyDescent="0.25">
      <c r="B54" s="51"/>
      <c r="C54" s="51"/>
      <c r="D54" s="41" t="s">
        <v>154</v>
      </c>
      <c r="E54" s="37">
        <v>0</v>
      </c>
      <c r="F54" s="3"/>
      <c r="G54" s="26">
        <f t="shared" si="2"/>
        <v>0</v>
      </c>
      <c r="H54" s="9">
        <f t="shared" si="1"/>
        <v>0</v>
      </c>
    </row>
    <row r="55" spans="2:8" ht="14.25" thickTop="1" thickBot="1" x14ac:dyDescent="0.25">
      <c r="B55" s="51"/>
      <c r="C55" s="51"/>
      <c r="D55" s="41" t="s">
        <v>174</v>
      </c>
      <c r="E55" s="37">
        <v>0</v>
      </c>
      <c r="F55" s="3"/>
      <c r="G55" s="26">
        <f t="shared" si="2"/>
        <v>0</v>
      </c>
      <c r="H55" s="9">
        <f t="shared" si="1"/>
        <v>0</v>
      </c>
    </row>
    <row r="56" spans="2:8" ht="14.25" thickTop="1" thickBot="1" x14ac:dyDescent="0.25">
      <c r="B56" s="51"/>
      <c r="C56" s="51"/>
      <c r="D56" s="41" t="s">
        <v>63</v>
      </c>
      <c r="E56" s="37">
        <v>0</v>
      </c>
      <c r="F56" s="3"/>
      <c r="G56" s="26">
        <f t="shared" si="2"/>
        <v>0</v>
      </c>
      <c r="H56" s="9">
        <f t="shared" si="1"/>
        <v>0</v>
      </c>
    </row>
    <row r="57" spans="2:8" ht="13.5" thickTop="1" x14ac:dyDescent="0.2">
      <c r="B57" s="32"/>
      <c r="C57" s="10"/>
      <c r="D57" s="38"/>
      <c r="E57" s="38">
        <f>SUM(E4:E56)</f>
        <v>134235606.78000003</v>
      </c>
      <c r="F57" s="38">
        <f t="shared" ref="F57:G57" si="3">SUM(F4:F56)</f>
        <v>0</v>
      </c>
      <c r="G57" s="38">
        <f t="shared" si="3"/>
        <v>134235606.78000003</v>
      </c>
      <c r="H57" s="39">
        <f>SUM(H4:H56)</f>
        <v>0.99999999999999956</v>
      </c>
    </row>
  </sheetData>
  <mergeCells count="9">
    <mergeCell ref="B1:H1"/>
    <mergeCell ref="B4:B12"/>
    <mergeCell ref="C4:C12"/>
    <mergeCell ref="B14:B15"/>
    <mergeCell ref="C14:C15"/>
    <mergeCell ref="B16:B44"/>
    <mergeCell ref="C16:C44"/>
    <mergeCell ref="B45:B56"/>
    <mergeCell ref="C45:C56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56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56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5" width="14.85546875" hidden="1" customWidth="1"/>
    <col min="6" max="6" width="14" bestFit="1" customWidth="1"/>
    <col min="7" max="7" width="13.42578125" bestFit="1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s="21" customFormat="1" ht="14.25" customHeight="1" thickBot="1" x14ac:dyDescent="0.25">
      <c r="B3" s="28" t="s">
        <v>69</v>
      </c>
      <c r="C3" s="11" t="s">
        <v>66</v>
      </c>
      <c r="D3" s="22" t="s">
        <v>0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155</v>
      </c>
      <c r="C4" s="41" t="s">
        <v>158</v>
      </c>
      <c r="D4" s="36"/>
      <c r="E4" s="37">
        <v>90606.64</v>
      </c>
      <c r="F4" s="26">
        <f>SUM(D4,E4)</f>
        <v>90606.64</v>
      </c>
      <c r="G4" s="9">
        <f>F4/$F$41</f>
        <v>1.2591446688152243E-2</v>
      </c>
    </row>
    <row r="5" spans="2:7" ht="14.25" customHeight="1" thickTop="1" thickBot="1" x14ac:dyDescent="0.25">
      <c r="B5" s="51"/>
      <c r="C5" s="41" t="s">
        <v>197</v>
      </c>
      <c r="D5" s="36">
        <v>72944.789999999994</v>
      </c>
      <c r="E5" s="37"/>
      <c r="F5" s="26">
        <f t="shared" ref="F5:F40" si="0">SUM(D5,E5)</f>
        <v>72944.789999999994</v>
      </c>
      <c r="G5" s="9">
        <f t="shared" ref="G5:G40" si="1">F5/$F$41</f>
        <v>1.0137010206574934E-2</v>
      </c>
    </row>
    <row r="6" spans="2:7" ht="14.25" thickTop="1" thickBot="1" x14ac:dyDescent="0.25">
      <c r="B6" s="51" t="s">
        <v>96</v>
      </c>
      <c r="C6" s="41" t="s">
        <v>156</v>
      </c>
      <c r="D6" s="36"/>
      <c r="E6" s="37">
        <v>1554831.5</v>
      </c>
      <c r="F6" s="6">
        <f t="shared" si="0"/>
        <v>1554831.5</v>
      </c>
      <c r="G6" s="9">
        <f t="shared" si="1"/>
        <v>0.21607222099075502</v>
      </c>
    </row>
    <row r="7" spans="2:7" ht="14.25" thickTop="1" thickBot="1" x14ac:dyDescent="0.25">
      <c r="B7" s="51"/>
      <c r="C7" s="41" t="s">
        <v>157</v>
      </c>
      <c r="D7" s="36"/>
      <c r="E7" s="37">
        <v>33927.15</v>
      </c>
      <c r="F7" s="26">
        <f t="shared" si="0"/>
        <v>33927.15</v>
      </c>
      <c r="G7" s="9">
        <f t="shared" si="1"/>
        <v>4.7147968460804239E-3</v>
      </c>
    </row>
    <row r="8" spans="2:7" ht="14.25" thickTop="1" thickBot="1" x14ac:dyDescent="0.25">
      <c r="B8" s="51"/>
      <c r="C8" s="41" t="s">
        <v>161</v>
      </c>
      <c r="D8" s="36"/>
      <c r="E8" s="37">
        <v>371214.3</v>
      </c>
      <c r="F8" s="26">
        <f t="shared" si="0"/>
        <v>371214.3</v>
      </c>
      <c r="G8" s="9">
        <f t="shared" si="1"/>
        <v>5.1587003649288317E-2</v>
      </c>
    </row>
    <row r="9" spans="2:7" ht="14.25" customHeight="1" thickTop="1" thickBot="1" x14ac:dyDescent="0.25">
      <c r="B9" s="51"/>
      <c r="C9" s="41" t="s">
        <v>179</v>
      </c>
      <c r="D9" s="36"/>
      <c r="E9" s="37">
        <v>4745.32</v>
      </c>
      <c r="F9" s="26">
        <f t="shared" si="0"/>
        <v>4745.32</v>
      </c>
      <c r="G9" s="9">
        <f t="shared" si="1"/>
        <v>6.5944884169882693E-4</v>
      </c>
    </row>
    <row r="10" spans="2:7" ht="14.25" thickTop="1" thickBot="1" x14ac:dyDescent="0.25">
      <c r="B10" s="51"/>
      <c r="C10" s="41" t="s">
        <v>162</v>
      </c>
      <c r="D10" s="36"/>
      <c r="E10" s="37">
        <v>241792.04</v>
      </c>
      <c r="F10" s="26">
        <f t="shared" si="0"/>
        <v>241792.04</v>
      </c>
      <c r="G10" s="9">
        <f t="shared" si="1"/>
        <v>3.3601417967596796E-2</v>
      </c>
    </row>
    <row r="11" spans="2:7" ht="14.25" thickTop="1" thickBot="1" x14ac:dyDescent="0.25">
      <c r="B11" s="51"/>
      <c r="C11" s="41" t="s">
        <v>163</v>
      </c>
      <c r="D11" s="36"/>
      <c r="E11" s="37">
        <v>165782.94</v>
      </c>
      <c r="F11" s="26">
        <f t="shared" si="0"/>
        <v>165782.94</v>
      </c>
      <c r="G11" s="9">
        <f t="shared" si="1"/>
        <v>2.3038565946327354E-2</v>
      </c>
    </row>
    <row r="12" spans="2:7" ht="14.25" thickTop="1" thickBot="1" x14ac:dyDescent="0.25">
      <c r="B12" s="51"/>
      <c r="C12" s="41" t="s">
        <v>198</v>
      </c>
      <c r="D12" s="36"/>
      <c r="E12" s="37">
        <v>11500</v>
      </c>
      <c r="F12" s="26">
        <f t="shared" si="0"/>
        <v>11500</v>
      </c>
      <c r="G12" s="9">
        <f t="shared" si="1"/>
        <v>1.5981349370614646E-3</v>
      </c>
    </row>
    <row r="13" spans="2:7" ht="14.25" thickTop="1" thickBot="1" x14ac:dyDescent="0.25">
      <c r="B13" s="51"/>
      <c r="C13" s="41" t="s">
        <v>180</v>
      </c>
      <c r="D13" s="36"/>
      <c r="E13" s="37">
        <v>1089.8699999999999</v>
      </c>
      <c r="F13" s="26">
        <f t="shared" si="0"/>
        <v>1089.8699999999999</v>
      </c>
      <c r="G13" s="9">
        <f t="shared" si="1"/>
        <v>1.5145733250914595E-4</v>
      </c>
    </row>
    <row r="14" spans="2:7" ht="14.25" thickTop="1" thickBot="1" x14ac:dyDescent="0.25">
      <c r="B14" s="51"/>
      <c r="C14" s="41" t="s">
        <v>164</v>
      </c>
      <c r="D14" s="36"/>
      <c r="E14" s="37">
        <v>8250</v>
      </c>
      <c r="F14" s="26">
        <f t="shared" si="0"/>
        <v>8250</v>
      </c>
      <c r="G14" s="9">
        <f t="shared" si="1"/>
        <v>1.1464881070223551E-3</v>
      </c>
    </row>
    <row r="15" spans="2:7" ht="14.25" thickTop="1" thickBot="1" x14ac:dyDescent="0.25">
      <c r="B15" s="51"/>
      <c r="C15" s="41" t="s">
        <v>158</v>
      </c>
      <c r="D15" s="36"/>
      <c r="E15" s="37">
        <v>113540.79</v>
      </c>
      <c r="F15" s="26">
        <f t="shared" si="0"/>
        <v>113540.79</v>
      </c>
      <c r="G15" s="9">
        <f t="shared" si="1"/>
        <v>1.5778565502657303E-2</v>
      </c>
    </row>
    <row r="16" spans="2:7" ht="14.25" thickTop="1" thickBot="1" x14ac:dyDescent="0.25">
      <c r="B16" s="51"/>
      <c r="C16" s="41" t="s">
        <v>165</v>
      </c>
      <c r="D16" s="36"/>
      <c r="E16" s="37">
        <v>186003.69</v>
      </c>
      <c r="F16" s="26">
        <f t="shared" si="0"/>
        <v>186003.69</v>
      </c>
      <c r="G16" s="9">
        <f t="shared" si="1"/>
        <v>2.5848608296639146E-2</v>
      </c>
    </row>
    <row r="17" spans="2:7" ht="14.25" thickTop="1" thickBot="1" x14ac:dyDescent="0.25">
      <c r="B17" s="51"/>
      <c r="C17" s="41" t="s">
        <v>166</v>
      </c>
      <c r="D17" s="36"/>
      <c r="E17" s="37">
        <v>370884.29</v>
      </c>
      <c r="F17" s="26">
        <f t="shared" si="0"/>
        <v>370884.29</v>
      </c>
      <c r="G17" s="9">
        <f t="shared" si="1"/>
        <v>5.1541142735324869E-2</v>
      </c>
    </row>
    <row r="18" spans="2:7" ht="14.25" thickTop="1" thickBot="1" x14ac:dyDescent="0.25">
      <c r="B18" s="51"/>
      <c r="C18" s="41" t="s">
        <v>167</v>
      </c>
      <c r="D18" s="36"/>
      <c r="E18" s="37">
        <v>940584.6</v>
      </c>
      <c r="F18" s="6">
        <f t="shared" si="0"/>
        <v>940584.6</v>
      </c>
      <c r="G18" s="9">
        <f t="shared" si="1"/>
        <v>0.13071140091495503</v>
      </c>
    </row>
    <row r="19" spans="2:7" ht="14.25" thickTop="1" thickBot="1" x14ac:dyDescent="0.25">
      <c r="B19" s="51"/>
      <c r="C19" s="41" t="s">
        <v>168</v>
      </c>
      <c r="D19" s="36"/>
      <c r="E19" s="37">
        <v>76530</v>
      </c>
      <c r="F19" s="26">
        <f t="shared" si="0"/>
        <v>76530</v>
      </c>
      <c r="G19" s="9">
        <f t="shared" si="1"/>
        <v>1.0635240585505556E-2</v>
      </c>
    </row>
    <row r="20" spans="2:7" ht="14.25" thickTop="1" thickBot="1" x14ac:dyDescent="0.25">
      <c r="B20" s="51"/>
      <c r="C20" s="41" t="s">
        <v>169</v>
      </c>
      <c r="D20" s="36"/>
      <c r="E20" s="37">
        <v>4950</v>
      </c>
      <c r="F20" s="26">
        <f t="shared" si="0"/>
        <v>4950</v>
      </c>
      <c r="G20" s="9">
        <f t="shared" si="1"/>
        <v>6.8789286421341302E-4</v>
      </c>
    </row>
    <row r="21" spans="2:7" ht="14.25" thickTop="1" thickBot="1" x14ac:dyDescent="0.25">
      <c r="B21" s="51"/>
      <c r="C21" s="41" t="s">
        <v>199</v>
      </c>
      <c r="D21" s="36"/>
      <c r="E21" s="37">
        <v>46240.76</v>
      </c>
      <c r="F21" s="26">
        <f t="shared" si="0"/>
        <v>46240.76</v>
      </c>
      <c r="G21" s="9">
        <f t="shared" si="1"/>
        <v>6.4259977454151559E-3</v>
      </c>
    </row>
    <row r="22" spans="2:7" ht="14.25" thickTop="1" thickBot="1" x14ac:dyDescent="0.25">
      <c r="B22" s="51"/>
      <c r="C22" s="41" t="s">
        <v>170</v>
      </c>
      <c r="D22" s="36"/>
      <c r="E22" s="37">
        <v>458309.54</v>
      </c>
      <c r="F22" s="6">
        <f t="shared" si="0"/>
        <v>458309.54</v>
      </c>
      <c r="G22" s="9">
        <f t="shared" si="1"/>
        <v>6.3690477205440771E-2</v>
      </c>
    </row>
    <row r="23" spans="2:7" ht="14.25" thickTop="1" thickBot="1" x14ac:dyDescent="0.25">
      <c r="B23" s="51"/>
      <c r="C23" s="41" t="s">
        <v>159</v>
      </c>
      <c r="D23" s="36"/>
      <c r="E23" s="37">
        <v>850124.54</v>
      </c>
      <c r="F23" s="6">
        <f t="shared" si="0"/>
        <v>850124.54</v>
      </c>
      <c r="G23" s="9">
        <f t="shared" si="1"/>
        <v>0.11814032419367884</v>
      </c>
    </row>
    <row r="24" spans="2:7" ht="14.25" customHeight="1" thickTop="1" thickBot="1" x14ac:dyDescent="0.25">
      <c r="B24" s="51"/>
      <c r="C24" s="41" t="s">
        <v>160</v>
      </c>
      <c r="D24" s="36"/>
      <c r="E24" s="37">
        <v>755512.35</v>
      </c>
      <c r="F24" s="6">
        <f t="shared" si="0"/>
        <v>755512.35</v>
      </c>
      <c r="G24" s="9">
        <f t="shared" si="1"/>
        <v>0.10499223321012255</v>
      </c>
    </row>
    <row r="25" spans="2:7" ht="14.25" thickTop="1" thickBot="1" x14ac:dyDescent="0.25">
      <c r="B25" s="51"/>
      <c r="C25" s="41" t="s">
        <v>181</v>
      </c>
      <c r="D25" s="36"/>
      <c r="E25" s="37">
        <v>53999.99</v>
      </c>
      <c r="F25" s="26">
        <f t="shared" si="0"/>
        <v>53999.99</v>
      </c>
      <c r="G25" s="9">
        <f t="shared" si="1"/>
        <v>7.5042844017364973E-3</v>
      </c>
    </row>
    <row r="26" spans="2:7" ht="14.25" thickTop="1" thickBot="1" x14ac:dyDescent="0.25">
      <c r="B26" s="51"/>
      <c r="C26" s="41" t="s">
        <v>200</v>
      </c>
      <c r="D26" s="36"/>
      <c r="E26" s="37">
        <v>16350</v>
      </c>
      <c r="F26" s="26">
        <f t="shared" si="0"/>
        <v>16350</v>
      </c>
      <c r="G26" s="9">
        <f t="shared" si="1"/>
        <v>2.2721309757352129E-3</v>
      </c>
    </row>
    <row r="27" spans="2:7" ht="14.25" thickTop="1" thickBot="1" x14ac:dyDescent="0.25">
      <c r="B27" s="51"/>
      <c r="C27" s="41" t="s">
        <v>173</v>
      </c>
      <c r="D27" s="36"/>
      <c r="E27" s="37">
        <v>4000</v>
      </c>
      <c r="F27" s="26">
        <f t="shared" si="0"/>
        <v>4000</v>
      </c>
      <c r="G27" s="9">
        <f t="shared" si="1"/>
        <v>5.5587302158659647E-4</v>
      </c>
    </row>
    <row r="28" spans="2:7" ht="14.25" thickTop="1" thickBot="1" x14ac:dyDescent="0.25">
      <c r="B28" s="51"/>
      <c r="C28" s="41" t="s">
        <v>171</v>
      </c>
      <c r="D28" s="36"/>
      <c r="E28" s="37">
        <v>6469.2</v>
      </c>
      <c r="F28" s="26">
        <f t="shared" si="0"/>
        <v>6469.2</v>
      </c>
      <c r="G28" s="9">
        <f t="shared" si="1"/>
        <v>8.990134378120023E-4</v>
      </c>
    </row>
    <row r="29" spans="2:7" ht="14.25" thickTop="1" thickBot="1" x14ac:dyDescent="0.25">
      <c r="B29" s="51"/>
      <c r="C29" s="41" t="s">
        <v>197</v>
      </c>
      <c r="D29" s="36">
        <v>0</v>
      </c>
      <c r="E29" s="37"/>
      <c r="F29" s="26">
        <f t="shared" si="0"/>
        <v>0</v>
      </c>
      <c r="G29" s="9">
        <f t="shared" si="1"/>
        <v>0</v>
      </c>
    </row>
    <row r="30" spans="2:7" ht="14.25" thickTop="1" thickBot="1" x14ac:dyDescent="0.25">
      <c r="B30" s="51" t="s">
        <v>64</v>
      </c>
      <c r="C30" s="41" t="s">
        <v>156</v>
      </c>
      <c r="D30" s="36"/>
      <c r="E30" s="37">
        <v>197595.7</v>
      </c>
      <c r="F30" s="26">
        <f t="shared" si="0"/>
        <v>197595.7</v>
      </c>
      <c r="G30" s="9">
        <f t="shared" si="1"/>
        <v>2.7459529702879657E-2</v>
      </c>
    </row>
    <row r="31" spans="2:7" ht="14.25" thickTop="1" thickBot="1" x14ac:dyDescent="0.25">
      <c r="B31" s="51"/>
      <c r="C31" s="41" t="s">
        <v>157</v>
      </c>
      <c r="D31" s="36"/>
      <c r="E31" s="37">
        <v>2289.6799999999998</v>
      </c>
      <c r="F31" s="26">
        <f t="shared" si="0"/>
        <v>2289.6799999999998</v>
      </c>
      <c r="G31" s="9">
        <f t="shared" si="1"/>
        <v>3.181928350165995E-4</v>
      </c>
    </row>
    <row r="32" spans="2:7" ht="14.25" thickTop="1" thickBot="1" x14ac:dyDescent="0.25">
      <c r="B32" s="51"/>
      <c r="C32" s="41" t="s">
        <v>161</v>
      </c>
      <c r="D32" s="36"/>
      <c r="E32" s="37">
        <v>4921.25</v>
      </c>
      <c r="F32" s="26">
        <f t="shared" si="0"/>
        <v>4921.25</v>
      </c>
      <c r="G32" s="9">
        <f t="shared" si="1"/>
        <v>6.8389752687075941E-4</v>
      </c>
    </row>
    <row r="33" spans="2:7" ht="14.25" thickTop="1" thickBot="1" x14ac:dyDescent="0.25">
      <c r="B33" s="51"/>
      <c r="C33" s="41" t="s">
        <v>162</v>
      </c>
      <c r="D33" s="36"/>
      <c r="E33" s="37">
        <v>67974.95</v>
      </c>
      <c r="F33" s="26">
        <f t="shared" si="0"/>
        <v>67974.95</v>
      </c>
      <c r="G33" s="9">
        <f t="shared" si="1"/>
        <v>9.4463602121744525E-3</v>
      </c>
    </row>
    <row r="34" spans="2:7" ht="14.25" thickTop="1" thickBot="1" x14ac:dyDescent="0.25">
      <c r="B34" s="51"/>
      <c r="C34" s="41" t="s">
        <v>164</v>
      </c>
      <c r="D34" s="36"/>
      <c r="E34" s="37">
        <v>21768.720000000001</v>
      </c>
      <c r="F34" s="26">
        <f t="shared" si="0"/>
        <v>21768.720000000001</v>
      </c>
      <c r="G34" s="9">
        <f t="shared" si="1"/>
        <v>3.0251610406181436E-3</v>
      </c>
    </row>
    <row r="35" spans="2:7" ht="14.25" thickTop="1" thickBot="1" x14ac:dyDescent="0.25">
      <c r="B35" s="51"/>
      <c r="C35" s="41" t="s">
        <v>165</v>
      </c>
      <c r="D35" s="36"/>
      <c r="E35" s="37">
        <v>73915</v>
      </c>
      <c r="F35" s="26">
        <f t="shared" si="0"/>
        <v>73915</v>
      </c>
      <c r="G35" s="9">
        <f t="shared" si="1"/>
        <v>1.0271838597643319E-2</v>
      </c>
    </row>
    <row r="36" spans="2:7" ht="14.25" thickTop="1" thickBot="1" x14ac:dyDescent="0.25">
      <c r="B36" s="51"/>
      <c r="C36" s="41" t="s">
        <v>166</v>
      </c>
      <c r="D36" s="36"/>
      <c r="E36" s="37">
        <v>17658.990000000002</v>
      </c>
      <c r="F36" s="26">
        <f t="shared" si="0"/>
        <v>17658.990000000002</v>
      </c>
      <c r="G36" s="9">
        <f t="shared" si="1"/>
        <v>2.4540390323668729E-3</v>
      </c>
    </row>
    <row r="37" spans="2:7" ht="14.25" thickTop="1" thickBot="1" x14ac:dyDescent="0.25">
      <c r="B37" s="51"/>
      <c r="C37" s="41" t="s">
        <v>167</v>
      </c>
      <c r="D37" s="36"/>
      <c r="E37" s="37">
        <v>203797</v>
      </c>
      <c r="F37" s="26">
        <f t="shared" si="0"/>
        <v>203797</v>
      </c>
      <c r="G37" s="9">
        <f t="shared" si="1"/>
        <v>2.8321313545070899E-2</v>
      </c>
    </row>
    <row r="38" spans="2:7" ht="14.25" thickTop="1" thickBot="1" x14ac:dyDescent="0.25">
      <c r="B38" s="51"/>
      <c r="C38" s="41" t="s">
        <v>168</v>
      </c>
      <c r="D38" s="36"/>
      <c r="E38" s="37">
        <v>16156</v>
      </c>
      <c r="F38" s="26">
        <f t="shared" si="0"/>
        <v>16156</v>
      </c>
      <c r="G38" s="9">
        <f t="shared" si="1"/>
        <v>2.2451711341882627E-3</v>
      </c>
    </row>
    <row r="39" spans="2:7" ht="14.25" thickTop="1" thickBot="1" x14ac:dyDescent="0.25">
      <c r="B39" s="51"/>
      <c r="C39" s="41" t="s">
        <v>159</v>
      </c>
      <c r="D39" s="36"/>
      <c r="E39" s="37">
        <v>77129</v>
      </c>
      <c r="F39" s="26">
        <f t="shared" si="0"/>
        <v>77129</v>
      </c>
      <c r="G39" s="9">
        <f t="shared" si="1"/>
        <v>1.0718482570488149E-2</v>
      </c>
    </row>
    <row r="40" spans="2:7" ht="14.25" thickTop="1" thickBot="1" x14ac:dyDescent="0.25">
      <c r="B40" s="51"/>
      <c r="C40" s="41" t="s">
        <v>160</v>
      </c>
      <c r="D40" s="36"/>
      <c r="E40" s="37">
        <v>72497.399999999994</v>
      </c>
      <c r="F40" s="26">
        <f t="shared" si="0"/>
        <v>72497.399999999994</v>
      </c>
      <c r="G40" s="9">
        <f t="shared" si="1"/>
        <v>1.0074837198793029E-2</v>
      </c>
    </row>
    <row r="41" spans="2:7" ht="13.5" thickTop="1" x14ac:dyDescent="0.2">
      <c r="B41" s="32"/>
      <c r="C41" s="10"/>
      <c r="D41" s="38">
        <f>SUM(D4:D40)</f>
        <v>72944.789999999994</v>
      </c>
      <c r="E41" s="38">
        <f t="shared" ref="E41:F41" si="2">SUM(E4:E40)</f>
        <v>7122943.2000000002</v>
      </c>
      <c r="F41" s="38">
        <f t="shared" si="2"/>
        <v>7195887.9900000002</v>
      </c>
      <c r="G41" s="39">
        <f>SUM(G4:G40)</f>
        <v>1</v>
      </c>
    </row>
  </sheetData>
  <mergeCells count="4">
    <mergeCell ref="B30:B40"/>
    <mergeCell ref="B1:G1"/>
    <mergeCell ref="B4:B5"/>
    <mergeCell ref="B6:B29"/>
  </mergeCells>
  <conditionalFormatting sqref="G4:G40">
    <cfRule type="cellIs" dxfId="12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41" t="s">
        <v>185</v>
      </c>
      <c r="C4" s="41" t="s">
        <v>186</v>
      </c>
      <c r="D4" s="36">
        <v>17619.599999999999</v>
      </c>
      <c r="E4" s="37"/>
      <c r="F4" s="26">
        <f>SUM(D4,E4)</f>
        <v>17619.599999999999</v>
      </c>
      <c r="G4" s="9">
        <f>F4/$F$45</f>
        <v>6.6710143838172543E-3</v>
      </c>
    </row>
    <row r="5" spans="2:7" ht="14.25" thickTop="1" thickBot="1" x14ac:dyDescent="0.25">
      <c r="B5" s="51" t="s">
        <v>96</v>
      </c>
      <c r="C5" s="41" t="s">
        <v>2</v>
      </c>
      <c r="D5" s="36">
        <v>888.63</v>
      </c>
      <c r="E5" s="37"/>
      <c r="F5" s="26">
        <f t="shared" ref="F5:F44" si="0">SUM(D5,E5)</f>
        <v>888.63</v>
      </c>
      <c r="G5" s="9">
        <f t="shared" ref="G5:G44" si="1">F5/$F$45</f>
        <v>3.3644711071145359E-4</v>
      </c>
    </row>
    <row r="6" spans="2:7" ht="14.25" customHeight="1" thickTop="1" thickBot="1" x14ac:dyDescent="0.25">
      <c r="B6" s="51"/>
      <c r="C6" s="41" t="s">
        <v>3</v>
      </c>
      <c r="D6" s="36">
        <v>10100</v>
      </c>
      <c r="E6" s="37"/>
      <c r="F6" s="26">
        <f t="shared" si="0"/>
        <v>10100</v>
      </c>
      <c r="G6" s="9">
        <f t="shared" si="1"/>
        <v>3.8239940337212127E-3</v>
      </c>
    </row>
    <row r="7" spans="2:7" ht="14.25" thickTop="1" thickBot="1" x14ac:dyDescent="0.25">
      <c r="B7" s="51"/>
      <c r="C7" s="41" t="s">
        <v>5</v>
      </c>
      <c r="D7" s="36">
        <v>3500</v>
      </c>
      <c r="E7" s="37"/>
      <c r="F7" s="26">
        <f t="shared" si="0"/>
        <v>3500</v>
      </c>
      <c r="G7" s="9">
        <f t="shared" si="1"/>
        <v>1.3251464473291331E-3</v>
      </c>
    </row>
    <row r="8" spans="2:7" ht="14.25" thickTop="1" thickBot="1" x14ac:dyDescent="0.25">
      <c r="B8" s="51"/>
      <c r="C8" s="41" t="s">
        <v>6</v>
      </c>
      <c r="D8" s="36">
        <v>133535.88</v>
      </c>
      <c r="E8" s="37">
        <v>77609.929999999993</v>
      </c>
      <c r="F8" s="6">
        <f t="shared" si="0"/>
        <v>211145.81</v>
      </c>
      <c r="G8" s="9">
        <f t="shared" si="1"/>
        <v>7.9942605711409181E-2</v>
      </c>
    </row>
    <row r="9" spans="2:7" ht="14.25" thickTop="1" thickBot="1" x14ac:dyDescent="0.25">
      <c r="B9" s="51"/>
      <c r="C9" s="41" t="s">
        <v>15</v>
      </c>
      <c r="D9" s="36">
        <v>1349.31</v>
      </c>
      <c r="E9" s="37">
        <v>25574.22</v>
      </c>
      <c r="F9" s="26">
        <f t="shared" si="0"/>
        <v>26923.530000000002</v>
      </c>
      <c r="G9" s="9">
        <f t="shared" si="1"/>
        <v>1.0193605751159811E-2</v>
      </c>
    </row>
    <row r="10" spans="2:7" ht="14.25" thickTop="1" thickBot="1" x14ac:dyDescent="0.25">
      <c r="B10" s="51"/>
      <c r="C10" s="41" t="s">
        <v>22</v>
      </c>
      <c r="D10" s="36"/>
      <c r="E10" s="37">
        <v>2142.9</v>
      </c>
      <c r="F10" s="26">
        <f t="shared" si="0"/>
        <v>2142.9</v>
      </c>
      <c r="G10" s="9">
        <f t="shared" si="1"/>
        <v>8.1133037770902841E-4</v>
      </c>
    </row>
    <row r="11" spans="2:7" ht="14.25" thickTop="1" thickBot="1" x14ac:dyDescent="0.25">
      <c r="B11" s="51"/>
      <c r="C11" s="41" t="s">
        <v>76</v>
      </c>
      <c r="D11" s="36"/>
      <c r="E11" s="37">
        <v>605.70000000000005</v>
      </c>
      <c r="F11" s="26">
        <f t="shared" si="0"/>
        <v>605.70000000000005</v>
      </c>
      <c r="G11" s="9">
        <f t="shared" si="1"/>
        <v>2.2932605804207315E-4</v>
      </c>
    </row>
    <row r="12" spans="2:7" ht="14.25" thickTop="1" thickBot="1" x14ac:dyDescent="0.25">
      <c r="B12" s="51"/>
      <c r="C12" s="41" t="s">
        <v>29</v>
      </c>
      <c r="D12" s="36">
        <v>66990.94</v>
      </c>
      <c r="E12" s="37"/>
      <c r="F12" s="26">
        <f t="shared" si="0"/>
        <v>66990.94</v>
      </c>
      <c r="G12" s="9">
        <f t="shared" si="1"/>
        <v>2.5363658898354034E-2</v>
      </c>
    </row>
    <row r="13" spans="2:7" ht="14.25" thickTop="1" thickBot="1" x14ac:dyDescent="0.25">
      <c r="B13" s="51"/>
      <c r="C13" s="41" t="s">
        <v>104</v>
      </c>
      <c r="D13" s="36">
        <v>9288.7800000000007</v>
      </c>
      <c r="E13" s="37"/>
      <c r="F13" s="26">
        <f t="shared" si="0"/>
        <v>9288.7800000000007</v>
      </c>
      <c r="G13" s="9">
        <f t="shared" si="1"/>
        <v>3.516855376291973E-3</v>
      </c>
    </row>
    <row r="14" spans="2:7" ht="14.25" thickTop="1" thickBot="1" x14ac:dyDescent="0.25">
      <c r="B14" s="51"/>
      <c r="C14" s="41" t="s">
        <v>100</v>
      </c>
      <c r="D14" s="36">
        <v>8795.9</v>
      </c>
      <c r="E14" s="37"/>
      <c r="F14" s="26">
        <f t="shared" si="0"/>
        <v>8795.9</v>
      </c>
      <c r="G14" s="9">
        <f t="shared" si="1"/>
        <v>3.3302444674463776E-3</v>
      </c>
    </row>
    <row r="15" spans="2:7" ht="14.25" thickTop="1" thickBot="1" x14ac:dyDescent="0.25">
      <c r="B15" s="51"/>
      <c r="C15" s="41" t="s">
        <v>37</v>
      </c>
      <c r="D15" s="36">
        <v>36488.97</v>
      </c>
      <c r="E15" s="37">
        <v>2920.31</v>
      </c>
      <c r="F15" s="26">
        <f t="shared" si="0"/>
        <v>39409.279999999999</v>
      </c>
      <c r="G15" s="9">
        <f t="shared" si="1"/>
        <v>1.4920876395371159E-2</v>
      </c>
    </row>
    <row r="16" spans="2:7" ht="14.25" thickTop="1" thickBot="1" x14ac:dyDescent="0.25">
      <c r="B16" s="51"/>
      <c r="C16" s="41" t="s">
        <v>187</v>
      </c>
      <c r="D16" s="36"/>
      <c r="E16" s="37">
        <v>785</v>
      </c>
      <c r="F16" s="26">
        <f t="shared" si="0"/>
        <v>785</v>
      </c>
      <c r="G16" s="9">
        <f t="shared" si="1"/>
        <v>2.9721141747239126E-4</v>
      </c>
    </row>
    <row r="17" spans="2:7" ht="14.25" thickTop="1" thickBot="1" x14ac:dyDescent="0.25">
      <c r="B17" s="51"/>
      <c r="C17" s="41" t="s">
        <v>77</v>
      </c>
      <c r="D17" s="36"/>
      <c r="E17" s="37">
        <v>16600</v>
      </c>
      <c r="F17" s="26">
        <f t="shared" si="0"/>
        <v>16600</v>
      </c>
      <c r="G17" s="9">
        <f t="shared" si="1"/>
        <v>6.2849802930467456E-3</v>
      </c>
    </row>
    <row r="18" spans="2:7" ht="14.25" thickTop="1" thickBot="1" x14ac:dyDescent="0.25">
      <c r="B18" s="51"/>
      <c r="C18" s="41" t="s">
        <v>30</v>
      </c>
      <c r="D18" s="36">
        <v>492018.29</v>
      </c>
      <c r="E18" s="37">
        <v>110091</v>
      </c>
      <c r="F18" s="6">
        <f t="shared" si="0"/>
        <v>602109.29</v>
      </c>
      <c r="G18" s="9">
        <f t="shared" si="1"/>
        <v>0.22796656758496195</v>
      </c>
    </row>
    <row r="19" spans="2:7" ht="14.25" thickTop="1" thickBot="1" x14ac:dyDescent="0.25">
      <c r="B19" s="51"/>
      <c r="C19" s="41" t="s">
        <v>39</v>
      </c>
      <c r="D19" s="36">
        <v>7356</v>
      </c>
      <c r="E19" s="37">
        <v>2049</v>
      </c>
      <c r="F19" s="26">
        <f t="shared" si="0"/>
        <v>9405</v>
      </c>
      <c r="G19" s="9">
        <f t="shared" si="1"/>
        <v>3.5608578106087136E-3</v>
      </c>
    </row>
    <row r="20" spans="2:7" ht="14.25" thickTop="1" thickBot="1" x14ac:dyDescent="0.25">
      <c r="B20" s="51"/>
      <c r="C20" s="41" t="s">
        <v>40</v>
      </c>
      <c r="D20" s="36">
        <v>156660.48000000001</v>
      </c>
      <c r="E20" s="37">
        <v>134104.15</v>
      </c>
      <c r="F20" s="6">
        <f t="shared" si="0"/>
        <v>290764.63</v>
      </c>
      <c r="G20" s="9">
        <f t="shared" si="1"/>
        <v>0.11008734755813425</v>
      </c>
    </row>
    <row r="21" spans="2:7" ht="14.25" thickTop="1" thickBot="1" x14ac:dyDescent="0.25">
      <c r="B21" s="51"/>
      <c r="C21" s="41" t="s">
        <v>41</v>
      </c>
      <c r="D21" s="36"/>
      <c r="E21" s="37">
        <v>57227.56</v>
      </c>
      <c r="F21" s="26">
        <f t="shared" si="0"/>
        <v>57227.56</v>
      </c>
      <c r="G21" s="9">
        <f t="shared" si="1"/>
        <v>2.1667113663804229E-2</v>
      </c>
    </row>
    <row r="22" spans="2:7" ht="14.25" thickTop="1" thickBot="1" x14ac:dyDescent="0.25">
      <c r="B22" s="51"/>
      <c r="C22" s="41" t="s">
        <v>42</v>
      </c>
      <c r="D22" s="36"/>
      <c r="E22" s="37">
        <v>1159.04</v>
      </c>
      <c r="F22" s="26">
        <f t="shared" si="0"/>
        <v>1159.04</v>
      </c>
      <c r="G22" s="9">
        <f t="shared" si="1"/>
        <v>4.3882792523210239E-4</v>
      </c>
    </row>
    <row r="23" spans="2:7" ht="14.25" thickTop="1" thickBot="1" x14ac:dyDescent="0.25">
      <c r="B23" s="51"/>
      <c r="C23" s="41" t="s">
        <v>43</v>
      </c>
      <c r="D23" s="36">
        <v>13781.91</v>
      </c>
      <c r="E23" s="37">
        <v>4982.54</v>
      </c>
      <c r="F23" s="26">
        <f t="shared" si="0"/>
        <v>18764.45</v>
      </c>
      <c r="G23" s="9">
        <f t="shared" si="1"/>
        <v>7.1044697867386148E-3</v>
      </c>
    </row>
    <row r="24" spans="2:7" ht="14.25" thickTop="1" thickBot="1" x14ac:dyDescent="0.25">
      <c r="B24" s="51"/>
      <c r="C24" s="41" t="s">
        <v>31</v>
      </c>
      <c r="D24" s="36">
        <v>6570</v>
      </c>
      <c r="E24" s="37">
        <v>1100</v>
      </c>
      <c r="F24" s="26">
        <f t="shared" si="0"/>
        <v>7670</v>
      </c>
      <c r="G24" s="9">
        <f t="shared" si="1"/>
        <v>2.9039637860041288E-3</v>
      </c>
    </row>
    <row r="25" spans="2:7" ht="14.25" thickTop="1" thickBot="1" x14ac:dyDescent="0.25">
      <c r="B25" s="51"/>
      <c r="C25" s="41" t="s">
        <v>44</v>
      </c>
      <c r="D25" s="36">
        <v>11007.12</v>
      </c>
      <c r="E25" s="37">
        <v>17001.34</v>
      </c>
      <c r="F25" s="26">
        <f t="shared" si="0"/>
        <v>28008.46</v>
      </c>
      <c r="G25" s="9">
        <f t="shared" si="1"/>
        <v>1.0604374646902894E-2</v>
      </c>
    </row>
    <row r="26" spans="2:7" ht="14.25" thickTop="1" thickBot="1" x14ac:dyDescent="0.25">
      <c r="B26" s="51"/>
      <c r="C26" s="41" t="s">
        <v>46</v>
      </c>
      <c r="D26" s="36"/>
      <c r="E26" s="37">
        <v>493.87</v>
      </c>
      <c r="F26" s="26">
        <f t="shared" si="0"/>
        <v>493.87</v>
      </c>
      <c r="G26" s="9">
        <f t="shared" si="1"/>
        <v>1.8698573598355399E-4</v>
      </c>
    </row>
    <row r="27" spans="2:7" ht="14.25" thickTop="1" thickBot="1" x14ac:dyDescent="0.25">
      <c r="B27" s="51"/>
      <c r="C27" s="41" t="s">
        <v>47</v>
      </c>
      <c r="D27" s="36">
        <v>73221.119999999995</v>
      </c>
      <c r="E27" s="37">
        <v>18305.28</v>
      </c>
      <c r="F27" s="26">
        <f t="shared" si="0"/>
        <v>91526.399999999994</v>
      </c>
      <c r="G27" s="9">
        <f t="shared" si="1"/>
        <v>3.4653109656235762E-2</v>
      </c>
    </row>
    <row r="28" spans="2:7" ht="14.25" thickTop="1" thickBot="1" x14ac:dyDescent="0.25">
      <c r="B28" s="51"/>
      <c r="C28" s="41" t="s">
        <v>34</v>
      </c>
      <c r="D28" s="36">
        <v>34392.44</v>
      </c>
      <c r="E28" s="37">
        <v>42743.28</v>
      </c>
      <c r="F28" s="26">
        <f t="shared" si="0"/>
        <v>77135.72</v>
      </c>
      <c r="G28" s="9">
        <f t="shared" si="1"/>
        <v>2.9204607234335645E-2</v>
      </c>
    </row>
    <row r="29" spans="2:7" ht="14.25" thickTop="1" thickBot="1" x14ac:dyDescent="0.25">
      <c r="B29" s="51"/>
      <c r="C29" s="41" t="s">
        <v>32</v>
      </c>
      <c r="D29" s="36">
        <v>18364.86</v>
      </c>
      <c r="E29" s="37">
        <v>93022.78</v>
      </c>
      <c r="F29" s="26">
        <f t="shared" si="0"/>
        <v>111387.64</v>
      </c>
      <c r="G29" s="9">
        <f t="shared" si="1"/>
        <v>4.2172838692107556E-2</v>
      </c>
    </row>
    <row r="30" spans="2:7" ht="14.25" thickTop="1" thickBot="1" x14ac:dyDescent="0.25">
      <c r="B30" s="51"/>
      <c r="C30" s="41" t="s">
        <v>49</v>
      </c>
      <c r="D30" s="36"/>
      <c r="E30" s="37">
        <v>579.28</v>
      </c>
      <c r="F30" s="26">
        <f t="shared" si="0"/>
        <v>579.28</v>
      </c>
      <c r="G30" s="9">
        <f t="shared" si="1"/>
        <v>2.1932309543109147E-4</v>
      </c>
    </row>
    <row r="31" spans="2:7" ht="14.25" thickTop="1" thickBot="1" x14ac:dyDescent="0.25">
      <c r="B31" s="51"/>
      <c r="C31" s="41" t="s">
        <v>51</v>
      </c>
      <c r="D31" s="36">
        <v>46928.57</v>
      </c>
      <c r="E31" s="37">
        <v>160988.79999999999</v>
      </c>
      <c r="F31" s="6">
        <f t="shared" si="0"/>
        <v>207917.37</v>
      </c>
      <c r="G31" s="9">
        <f t="shared" si="1"/>
        <v>7.8720275483861957E-2</v>
      </c>
    </row>
    <row r="32" spans="2:7" ht="14.25" thickTop="1" thickBot="1" x14ac:dyDescent="0.25">
      <c r="B32" s="51"/>
      <c r="C32" s="41" t="s">
        <v>102</v>
      </c>
      <c r="D32" s="36"/>
      <c r="E32" s="37">
        <v>5136.8</v>
      </c>
      <c r="F32" s="26">
        <f t="shared" si="0"/>
        <v>5136.8</v>
      </c>
      <c r="G32" s="9">
        <f t="shared" si="1"/>
        <v>1.9448606487543689E-3</v>
      </c>
    </row>
    <row r="33" spans="2:7" ht="14.25" thickTop="1" thickBot="1" x14ac:dyDescent="0.25">
      <c r="B33" s="51"/>
      <c r="C33" s="41" t="s">
        <v>54</v>
      </c>
      <c r="D33" s="36"/>
      <c r="E33" s="37">
        <v>648.89</v>
      </c>
      <c r="F33" s="26">
        <f t="shared" si="0"/>
        <v>648.89</v>
      </c>
      <c r="G33" s="9">
        <f t="shared" si="1"/>
        <v>2.4567836520211463E-4</v>
      </c>
    </row>
    <row r="34" spans="2:7" ht="14.25" thickTop="1" thickBot="1" x14ac:dyDescent="0.25">
      <c r="B34" s="51"/>
      <c r="C34" s="41" t="s">
        <v>80</v>
      </c>
      <c r="D34" s="36"/>
      <c r="E34" s="37">
        <v>558</v>
      </c>
      <c r="F34" s="26">
        <f t="shared" si="0"/>
        <v>558</v>
      </c>
      <c r="G34" s="9">
        <f t="shared" si="1"/>
        <v>2.1126620503133037E-4</v>
      </c>
    </row>
    <row r="35" spans="2:7" ht="14.25" thickTop="1" thickBot="1" x14ac:dyDescent="0.25">
      <c r="B35" s="51"/>
      <c r="C35" s="41" t="s">
        <v>58</v>
      </c>
      <c r="D35" s="36">
        <v>16668.12</v>
      </c>
      <c r="E35" s="37"/>
      <c r="F35" s="26">
        <f t="shared" si="0"/>
        <v>16668.12</v>
      </c>
      <c r="G35" s="9">
        <f t="shared" si="1"/>
        <v>6.3107714290444768E-3</v>
      </c>
    </row>
    <row r="36" spans="2:7" ht="14.25" thickTop="1" thickBot="1" x14ac:dyDescent="0.25">
      <c r="B36" s="51"/>
      <c r="C36" s="41" t="s">
        <v>79</v>
      </c>
      <c r="D36" s="36">
        <v>5578.48</v>
      </c>
      <c r="E36" s="37"/>
      <c r="F36" s="26">
        <f t="shared" si="0"/>
        <v>5578.48</v>
      </c>
      <c r="G36" s="9">
        <f t="shared" si="1"/>
        <v>2.1120865581418921E-3</v>
      </c>
    </row>
    <row r="37" spans="2:7" ht="14.25" customHeight="1" thickTop="1" thickBot="1" x14ac:dyDescent="0.25">
      <c r="B37" s="51"/>
      <c r="C37" s="41" t="s">
        <v>59</v>
      </c>
      <c r="D37" s="36">
        <v>9136.82</v>
      </c>
      <c r="E37" s="37"/>
      <c r="F37" s="26">
        <f t="shared" si="0"/>
        <v>9136.82</v>
      </c>
      <c r="G37" s="9">
        <f t="shared" si="1"/>
        <v>3.4593213036816484E-3</v>
      </c>
    </row>
    <row r="38" spans="2:7" ht="14.25" thickTop="1" thickBot="1" x14ac:dyDescent="0.25">
      <c r="B38" s="51"/>
      <c r="C38" s="41" t="s">
        <v>60</v>
      </c>
      <c r="D38" s="36">
        <v>100</v>
      </c>
      <c r="E38" s="37"/>
      <c r="F38" s="26">
        <f t="shared" si="0"/>
        <v>100</v>
      </c>
      <c r="G38" s="9">
        <f t="shared" si="1"/>
        <v>3.7861327066546659E-5</v>
      </c>
    </row>
    <row r="39" spans="2:7" ht="14.25" thickTop="1" thickBot="1" x14ac:dyDescent="0.25">
      <c r="B39" s="51"/>
      <c r="C39" s="41" t="s">
        <v>172</v>
      </c>
      <c r="D39" s="36">
        <v>60400.5</v>
      </c>
      <c r="E39" s="37"/>
      <c r="F39" s="26">
        <f t="shared" si="0"/>
        <v>60400.5</v>
      </c>
      <c r="G39" s="9">
        <f t="shared" si="1"/>
        <v>2.2868430854829515E-2</v>
      </c>
    </row>
    <row r="40" spans="2:7" ht="14.25" thickTop="1" thickBot="1" x14ac:dyDescent="0.25">
      <c r="B40" s="51"/>
      <c r="C40" s="41" t="s">
        <v>61</v>
      </c>
      <c r="D40" s="36">
        <v>3500</v>
      </c>
      <c r="E40" s="37"/>
      <c r="F40" s="26">
        <f t="shared" si="0"/>
        <v>3500</v>
      </c>
      <c r="G40" s="9">
        <f t="shared" si="1"/>
        <v>1.3251464473291331E-3</v>
      </c>
    </row>
    <row r="41" spans="2:7" ht="14.25" thickTop="1" thickBot="1" x14ac:dyDescent="0.25">
      <c r="B41" s="51"/>
      <c r="C41" s="41" t="s">
        <v>55</v>
      </c>
      <c r="D41" s="36">
        <v>954</v>
      </c>
      <c r="E41" s="37"/>
      <c r="F41" s="26">
        <f t="shared" si="0"/>
        <v>954</v>
      </c>
      <c r="G41" s="9">
        <f t="shared" si="1"/>
        <v>3.6119706021485513E-4</v>
      </c>
    </row>
    <row r="42" spans="2:7" ht="14.25" thickTop="1" thickBot="1" x14ac:dyDescent="0.25">
      <c r="B42" s="51" t="s">
        <v>62</v>
      </c>
      <c r="C42" s="41" t="s">
        <v>174</v>
      </c>
      <c r="D42" s="36">
        <v>3579.09</v>
      </c>
      <c r="E42" s="37"/>
      <c r="F42" s="26">
        <f t="shared" si="0"/>
        <v>3579.09</v>
      </c>
      <c r="G42" s="9">
        <f t="shared" si="1"/>
        <v>1.3550909709060649E-3</v>
      </c>
    </row>
    <row r="43" spans="2:7" ht="14.25" thickTop="1" thickBot="1" x14ac:dyDescent="0.25">
      <c r="B43" s="51"/>
      <c r="C43" s="41" t="s">
        <v>63</v>
      </c>
      <c r="D43" s="36">
        <v>49300.03</v>
      </c>
      <c r="E43" s="37"/>
      <c r="F43" s="26">
        <f t="shared" si="0"/>
        <v>49300.03</v>
      </c>
      <c r="G43" s="9">
        <f t="shared" si="1"/>
        <v>1.8665645602205624E-2</v>
      </c>
    </row>
    <row r="44" spans="2:7" ht="22.5" thickTop="1" thickBot="1" x14ac:dyDescent="0.25">
      <c r="B44" s="41" t="s">
        <v>64</v>
      </c>
      <c r="C44" s="41" t="s">
        <v>101</v>
      </c>
      <c r="D44" s="36"/>
      <c r="E44" s="37">
        <v>566712</v>
      </c>
      <c r="F44" s="6">
        <f t="shared" si="0"/>
        <v>566712</v>
      </c>
      <c r="G44" s="9">
        <f t="shared" si="1"/>
        <v>0.21456468384536792</v>
      </c>
    </row>
    <row r="45" spans="2:7" ht="13.5" thickTop="1" x14ac:dyDescent="0.2">
      <c r="B45" s="32"/>
      <c r="C45" s="10"/>
      <c r="D45" s="38">
        <f>SUM(D4:D44)</f>
        <v>1298075.8400000005</v>
      </c>
      <c r="E45" s="38">
        <f t="shared" ref="E45:F45" si="2">SUM(E4:E44)</f>
        <v>1343141.67</v>
      </c>
      <c r="F45" s="38">
        <f t="shared" si="2"/>
        <v>2641217.5100000007</v>
      </c>
      <c r="G45" s="39">
        <f>SUM(G4:G44)</f>
        <v>0.99999999999999933</v>
      </c>
    </row>
  </sheetData>
  <mergeCells count="3">
    <mergeCell ref="B1:G1"/>
    <mergeCell ref="B5:B41"/>
    <mergeCell ref="B42:B43"/>
  </mergeCells>
  <conditionalFormatting sqref="G4:G44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344.64</v>
      </c>
      <c r="E4" s="37"/>
      <c r="F4" s="26">
        <f>SUM(D4,E4)</f>
        <v>344.64</v>
      </c>
      <c r="G4" s="9">
        <f>F4/$F$42</f>
        <v>5.7537534752034902E-4</v>
      </c>
    </row>
    <row r="5" spans="2:7" ht="14.25" thickTop="1" thickBot="1" x14ac:dyDescent="0.25">
      <c r="B5" s="51"/>
      <c r="C5" s="41" t="s">
        <v>11</v>
      </c>
      <c r="D5" s="36"/>
      <c r="E5" s="37">
        <v>163.26</v>
      </c>
      <c r="F5" s="26">
        <f t="shared" ref="F5:F41" si="0">SUM(D5,E5)</f>
        <v>163.26</v>
      </c>
      <c r="G5" s="9">
        <f t="shared" ref="G5:G40" si="1">F5/$F$42</f>
        <v>2.7256203353114028E-4</v>
      </c>
    </row>
    <row r="6" spans="2:7" ht="14.25" thickTop="1" thickBot="1" x14ac:dyDescent="0.25">
      <c r="B6" s="51"/>
      <c r="C6" s="41" t="s">
        <v>12</v>
      </c>
      <c r="D6" s="36"/>
      <c r="E6" s="37">
        <v>558</v>
      </c>
      <c r="F6" s="26">
        <f t="shared" si="0"/>
        <v>558</v>
      </c>
      <c r="G6" s="9">
        <f t="shared" si="1"/>
        <v>9.3157916642396356E-4</v>
      </c>
    </row>
    <row r="7" spans="2:7" ht="14.25" thickTop="1" thickBot="1" x14ac:dyDescent="0.25">
      <c r="B7" s="51"/>
      <c r="C7" s="41" t="s">
        <v>15</v>
      </c>
      <c r="D7" s="36"/>
      <c r="E7" s="37">
        <v>2022.6</v>
      </c>
      <c r="F7" s="26">
        <f t="shared" si="0"/>
        <v>2022.6</v>
      </c>
      <c r="G7" s="9">
        <f t="shared" si="1"/>
        <v>3.3767240537797643E-3</v>
      </c>
    </row>
    <row r="8" spans="2:7" ht="14.25" thickTop="1" thickBot="1" x14ac:dyDescent="0.25">
      <c r="B8" s="51"/>
      <c r="C8" s="41" t="s">
        <v>16</v>
      </c>
      <c r="D8" s="36">
        <v>815.46</v>
      </c>
      <c r="E8" s="37"/>
      <c r="F8" s="26">
        <f t="shared" si="0"/>
        <v>815.46</v>
      </c>
      <c r="G8" s="9">
        <f t="shared" si="1"/>
        <v>1.3614077904159235E-3</v>
      </c>
    </row>
    <row r="9" spans="2:7" ht="14.25" thickTop="1" thickBot="1" x14ac:dyDescent="0.25">
      <c r="B9" s="51"/>
      <c r="C9" s="41" t="s">
        <v>17</v>
      </c>
      <c r="D9" s="36"/>
      <c r="E9" s="37">
        <v>1319.3</v>
      </c>
      <c r="F9" s="26">
        <f t="shared" si="0"/>
        <v>1319.3</v>
      </c>
      <c r="G9" s="9">
        <f t="shared" si="1"/>
        <v>2.2025670148084859E-3</v>
      </c>
    </row>
    <row r="10" spans="2:7" ht="14.25" thickTop="1" thickBot="1" x14ac:dyDescent="0.25">
      <c r="B10" s="51"/>
      <c r="C10" s="41" t="s">
        <v>19</v>
      </c>
      <c r="D10" s="36"/>
      <c r="E10" s="37">
        <v>27258.2</v>
      </c>
      <c r="F10" s="26">
        <f t="shared" si="0"/>
        <v>27258.2</v>
      </c>
      <c r="G10" s="9">
        <f t="shared" si="1"/>
        <v>4.550747533013922E-2</v>
      </c>
    </row>
    <row r="11" spans="2:7" ht="14.25" thickTop="1" thickBot="1" x14ac:dyDescent="0.25">
      <c r="B11" s="51"/>
      <c r="C11" s="41" t="s">
        <v>103</v>
      </c>
      <c r="D11" s="36"/>
      <c r="E11" s="37">
        <v>3650</v>
      </c>
      <c r="F11" s="26">
        <f t="shared" si="0"/>
        <v>3650</v>
      </c>
      <c r="G11" s="9">
        <f t="shared" si="1"/>
        <v>6.0936630061782559E-3</v>
      </c>
    </row>
    <row r="12" spans="2:7" ht="14.25" thickTop="1" thickBot="1" x14ac:dyDescent="0.25">
      <c r="B12" s="51"/>
      <c r="C12" s="41" t="s">
        <v>20</v>
      </c>
      <c r="D12" s="36"/>
      <c r="E12" s="37">
        <v>5206</v>
      </c>
      <c r="F12" s="26">
        <f t="shared" si="0"/>
        <v>5206</v>
      </c>
      <c r="G12" s="9">
        <f t="shared" si="1"/>
        <v>8.6913998931956171E-3</v>
      </c>
    </row>
    <row r="13" spans="2:7" ht="14.25" thickTop="1" thickBot="1" x14ac:dyDescent="0.25">
      <c r="B13" s="51"/>
      <c r="C13" s="41" t="s">
        <v>22</v>
      </c>
      <c r="D13" s="36"/>
      <c r="E13" s="37">
        <v>2142.6999999999998</v>
      </c>
      <c r="F13" s="26">
        <f t="shared" si="0"/>
        <v>2142.6999999999998</v>
      </c>
      <c r="G13" s="9">
        <f t="shared" si="1"/>
        <v>3.5772306091337394E-3</v>
      </c>
    </row>
    <row r="14" spans="2:7" ht="14.25" thickTop="1" thickBot="1" x14ac:dyDescent="0.25">
      <c r="B14" s="51"/>
      <c r="C14" s="41" t="s">
        <v>23</v>
      </c>
      <c r="D14" s="36"/>
      <c r="E14" s="37">
        <v>11150.41</v>
      </c>
      <c r="F14" s="26">
        <f t="shared" si="0"/>
        <v>11150.41</v>
      </c>
      <c r="G14" s="9">
        <f t="shared" si="1"/>
        <v>1.8615572854991803E-2</v>
      </c>
    </row>
    <row r="15" spans="2:7" ht="14.25" thickTop="1" thickBot="1" x14ac:dyDescent="0.25">
      <c r="B15" s="51"/>
      <c r="C15" s="41" t="s">
        <v>24</v>
      </c>
      <c r="D15" s="36">
        <v>10681.94</v>
      </c>
      <c r="E15" s="37"/>
      <c r="F15" s="26">
        <f t="shared" si="0"/>
        <v>10681.94</v>
      </c>
      <c r="G15" s="9">
        <f t="shared" si="1"/>
        <v>1.7833463729374183E-2</v>
      </c>
    </row>
    <row r="16" spans="2:7" ht="14.25" thickTop="1" thickBot="1" x14ac:dyDescent="0.25">
      <c r="B16" s="51"/>
      <c r="C16" s="41" t="s">
        <v>26</v>
      </c>
      <c r="D16" s="36"/>
      <c r="E16" s="37">
        <v>1130</v>
      </c>
      <c r="F16" s="26">
        <f t="shared" si="0"/>
        <v>1130</v>
      </c>
      <c r="G16" s="9">
        <f t="shared" si="1"/>
        <v>1.8865312868442273E-3</v>
      </c>
    </row>
    <row r="17" spans="2:7" ht="14.25" thickTop="1" thickBot="1" x14ac:dyDescent="0.25">
      <c r="B17" s="51"/>
      <c r="C17" s="41" t="s">
        <v>27</v>
      </c>
      <c r="D17" s="36"/>
      <c r="E17" s="37">
        <v>1827</v>
      </c>
      <c r="F17" s="26">
        <f t="shared" si="0"/>
        <v>1827</v>
      </c>
      <c r="G17" s="9">
        <f t="shared" si="1"/>
        <v>3.0501704965171707E-3</v>
      </c>
    </row>
    <row r="18" spans="2:7" ht="14.25" thickTop="1" thickBot="1" x14ac:dyDescent="0.25">
      <c r="B18" s="51"/>
      <c r="C18" s="41" t="s">
        <v>28</v>
      </c>
      <c r="D18" s="36"/>
      <c r="E18" s="37">
        <v>259.45</v>
      </c>
      <c r="F18" s="26">
        <f t="shared" si="0"/>
        <v>259.45</v>
      </c>
      <c r="G18" s="9">
        <f t="shared" si="1"/>
        <v>4.3315092245286261E-4</v>
      </c>
    </row>
    <row r="19" spans="2:7" ht="14.25" thickTop="1" thickBot="1" x14ac:dyDescent="0.25">
      <c r="B19" s="51"/>
      <c r="C19" s="41" t="s">
        <v>188</v>
      </c>
      <c r="D19" s="36">
        <v>83</v>
      </c>
      <c r="E19" s="37"/>
      <c r="F19" s="26">
        <f t="shared" si="0"/>
        <v>83</v>
      </c>
      <c r="G19" s="9">
        <f t="shared" si="1"/>
        <v>1.3856822726377951E-4</v>
      </c>
    </row>
    <row r="20" spans="2:7" ht="14.25" thickTop="1" thickBot="1" x14ac:dyDescent="0.25">
      <c r="B20" s="51"/>
      <c r="C20" s="41" t="s">
        <v>33</v>
      </c>
      <c r="D20" s="36">
        <v>41347.25</v>
      </c>
      <c r="E20" s="37">
        <v>27407.38</v>
      </c>
      <c r="F20" s="6">
        <f t="shared" si="0"/>
        <v>68754.63</v>
      </c>
      <c r="G20" s="9">
        <f t="shared" si="1"/>
        <v>0.11478562885875992</v>
      </c>
    </row>
    <row r="21" spans="2:7" ht="14.25" thickTop="1" thickBot="1" x14ac:dyDescent="0.25">
      <c r="B21" s="51"/>
      <c r="C21" s="41" t="s">
        <v>34</v>
      </c>
      <c r="D21" s="36">
        <v>72467.02</v>
      </c>
      <c r="E21" s="37">
        <v>38381.040000000001</v>
      </c>
      <c r="F21" s="6">
        <f t="shared" si="0"/>
        <v>110848.06</v>
      </c>
      <c r="G21" s="9">
        <f t="shared" si="1"/>
        <v>0.18506047192565142</v>
      </c>
    </row>
    <row r="22" spans="2:7" ht="14.25" thickTop="1" thickBot="1" x14ac:dyDescent="0.25">
      <c r="B22" s="51"/>
      <c r="C22" s="41" t="s">
        <v>35</v>
      </c>
      <c r="D22" s="36">
        <v>87729.36</v>
      </c>
      <c r="E22" s="37">
        <v>43864.68</v>
      </c>
      <c r="F22" s="6">
        <f t="shared" si="0"/>
        <v>131594.04</v>
      </c>
      <c r="G22" s="9">
        <f t="shared" si="1"/>
        <v>0.21969581736480595</v>
      </c>
    </row>
    <row r="23" spans="2:7" ht="14.25" thickTop="1" thickBot="1" x14ac:dyDescent="0.25">
      <c r="B23" s="51"/>
      <c r="C23" s="41" t="s">
        <v>77</v>
      </c>
      <c r="D23" s="36"/>
      <c r="E23" s="37">
        <v>10324.73</v>
      </c>
      <c r="F23" s="26">
        <f t="shared" si="0"/>
        <v>10324.73</v>
      </c>
      <c r="G23" s="9">
        <f t="shared" si="1"/>
        <v>1.7237102808158582E-2</v>
      </c>
    </row>
    <row r="24" spans="2:7" ht="14.25" thickTop="1" thickBot="1" x14ac:dyDescent="0.25">
      <c r="B24" s="51"/>
      <c r="C24" s="41" t="s">
        <v>38</v>
      </c>
      <c r="D24" s="36"/>
      <c r="E24" s="37">
        <v>1800</v>
      </c>
      <c r="F24" s="26">
        <f t="shared" si="0"/>
        <v>1800</v>
      </c>
      <c r="G24" s="9">
        <f t="shared" si="1"/>
        <v>3.005094085238592E-3</v>
      </c>
    </row>
    <row r="25" spans="2:7" ht="14.25" thickTop="1" thickBot="1" x14ac:dyDescent="0.25">
      <c r="B25" s="51"/>
      <c r="C25" s="41" t="s">
        <v>39</v>
      </c>
      <c r="D25" s="36">
        <v>1706.92</v>
      </c>
      <c r="E25" s="37">
        <v>5900.86</v>
      </c>
      <c r="F25" s="26">
        <f t="shared" si="0"/>
        <v>7607.78</v>
      </c>
      <c r="G25" s="9">
        <f t="shared" si="1"/>
        <v>1.2701163710998031E-2</v>
      </c>
    </row>
    <row r="26" spans="2:7" ht="14.25" thickTop="1" thickBot="1" x14ac:dyDescent="0.25">
      <c r="B26" s="51"/>
      <c r="C26" s="41" t="s">
        <v>41</v>
      </c>
      <c r="D26" s="36">
        <v>61121.56</v>
      </c>
      <c r="E26" s="37">
        <v>33392.69</v>
      </c>
      <c r="F26" s="6">
        <f t="shared" si="0"/>
        <v>94514.25</v>
      </c>
      <c r="G26" s="9">
        <f t="shared" si="1"/>
        <v>0.1577912298032009</v>
      </c>
    </row>
    <row r="27" spans="2:7" ht="14.25" thickTop="1" thickBot="1" x14ac:dyDescent="0.25">
      <c r="B27" s="51"/>
      <c r="C27" s="41" t="s">
        <v>43</v>
      </c>
      <c r="D27" s="36">
        <v>628.72</v>
      </c>
      <c r="E27" s="37">
        <v>659.46</v>
      </c>
      <c r="F27" s="26">
        <f t="shared" si="0"/>
        <v>1288.18</v>
      </c>
      <c r="G27" s="9">
        <f t="shared" si="1"/>
        <v>2.1506122770681389E-3</v>
      </c>
    </row>
    <row r="28" spans="2:7" ht="14.25" thickTop="1" thickBot="1" x14ac:dyDescent="0.25">
      <c r="B28" s="51"/>
      <c r="C28" s="41" t="s">
        <v>44</v>
      </c>
      <c r="D28" s="36">
        <v>575.79</v>
      </c>
      <c r="E28" s="37">
        <v>1419.8</v>
      </c>
      <c r="F28" s="26">
        <f t="shared" si="0"/>
        <v>1995.59</v>
      </c>
      <c r="G28" s="9">
        <f t="shared" si="1"/>
        <v>3.3316309475340455E-3</v>
      </c>
    </row>
    <row r="29" spans="2:7" ht="14.25" thickTop="1" thickBot="1" x14ac:dyDescent="0.25">
      <c r="B29" s="51"/>
      <c r="C29" s="41" t="s">
        <v>46</v>
      </c>
      <c r="D29" s="36">
        <v>5000</v>
      </c>
      <c r="E29" s="37"/>
      <c r="F29" s="26">
        <f t="shared" si="0"/>
        <v>5000</v>
      </c>
      <c r="G29" s="9">
        <f t="shared" si="1"/>
        <v>8.3474835701072003E-3</v>
      </c>
    </row>
    <row r="30" spans="2:7" ht="14.25" thickTop="1" thickBot="1" x14ac:dyDescent="0.25">
      <c r="B30" s="51"/>
      <c r="C30" s="41" t="s">
        <v>34</v>
      </c>
      <c r="D30" s="36">
        <v>161.33000000000001</v>
      </c>
      <c r="E30" s="37">
        <v>1870.11</v>
      </c>
      <c r="F30" s="26">
        <f t="shared" si="0"/>
        <v>2031.4399999999998</v>
      </c>
      <c r="G30" s="9">
        <f t="shared" si="1"/>
        <v>3.3914824047317138E-3</v>
      </c>
    </row>
    <row r="31" spans="2:7" ht="14.25" thickTop="1" thickBot="1" x14ac:dyDescent="0.25">
      <c r="B31" s="51"/>
      <c r="C31" s="41" t="s">
        <v>52</v>
      </c>
      <c r="D31" s="36">
        <v>9966.36</v>
      </c>
      <c r="E31" s="37">
        <v>4983.18</v>
      </c>
      <c r="F31" s="26">
        <f t="shared" si="0"/>
        <v>14949.54</v>
      </c>
      <c r="G31" s="9">
        <f t="shared" si="1"/>
        <v>2.4958207906132079E-2</v>
      </c>
    </row>
    <row r="32" spans="2:7" ht="14.25" thickTop="1" thickBot="1" x14ac:dyDescent="0.25">
      <c r="B32" s="51"/>
      <c r="C32" s="41" t="s">
        <v>54</v>
      </c>
      <c r="D32" s="36"/>
      <c r="E32" s="37">
        <v>946.07</v>
      </c>
      <c r="F32" s="26">
        <f t="shared" si="0"/>
        <v>946.07</v>
      </c>
      <c r="G32" s="9">
        <f t="shared" si="1"/>
        <v>1.5794607562342638E-3</v>
      </c>
    </row>
    <row r="33" spans="2:7" ht="14.25" thickTop="1" thickBot="1" x14ac:dyDescent="0.25">
      <c r="B33" s="51"/>
      <c r="C33" s="41" t="s">
        <v>189</v>
      </c>
      <c r="D33" s="36">
        <v>1335.02</v>
      </c>
      <c r="E33" s="37"/>
      <c r="F33" s="26">
        <f t="shared" si="0"/>
        <v>1335.02</v>
      </c>
      <c r="G33" s="9">
        <f t="shared" si="1"/>
        <v>2.2288115031529028E-3</v>
      </c>
    </row>
    <row r="34" spans="2:7" ht="14.25" thickTop="1" thickBot="1" x14ac:dyDescent="0.25">
      <c r="B34" s="51"/>
      <c r="C34" s="41" t="s">
        <v>57</v>
      </c>
      <c r="D34" s="36">
        <v>165.13</v>
      </c>
      <c r="E34" s="37"/>
      <c r="F34" s="26">
        <f t="shared" si="0"/>
        <v>165.13</v>
      </c>
      <c r="G34" s="9">
        <f t="shared" si="1"/>
        <v>2.7568399238636041E-4</v>
      </c>
    </row>
    <row r="35" spans="2:7" ht="14.25" thickTop="1" thickBot="1" x14ac:dyDescent="0.25">
      <c r="B35" s="51"/>
      <c r="C35" s="41" t="s">
        <v>79</v>
      </c>
      <c r="D35" s="36">
        <v>4864.8599999999997</v>
      </c>
      <c r="E35" s="37"/>
      <c r="F35" s="26">
        <f t="shared" si="0"/>
        <v>4864.8599999999997</v>
      </c>
      <c r="G35" s="9">
        <f t="shared" si="1"/>
        <v>8.1218677841743414E-3</v>
      </c>
    </row>
    <row r="36" spans="2:7" ht="14.25" thickTop="1" thickBot="1" x14ac:dyDescent="0.25">
      <c r="B36" s="51"/>
      <c r="C36" s="41" t="s">
        <v>49</v>
      </c>
      <c r="D36" s="36">
        <v>780</v>
      </c>
      <c r="E36" s="37">
        <v>31110.16</v>
      </c>
      <c r="F36" s="6">
        <f t="shared" si="0"/>
        <v>31890.16</v>
      </c>
      <c r="G36" s="9">
        <f t="shared" si="1"/>
        <v>5.3240517329617966E-2</v>
      </c>
    </row>
    <row r="37" spans="2:7" ht="14.25" thickTop="1" thickBot="1" x14ac:dyDescent="0.25">
      <c r="B37" s="51"/>
      <c r="C37" s="41" t="s">
        <v>56</v>
      </c>
      <c r="D37" s="36"/>
      <c r="E37" s="37">
        <v>101.89</v>
      </c>
      <c r="F37" s="26">
        <f t="shared" si="0"/>
        <v>101.89</v>
      </c>
      <c r="G37" s="9">
        <f t="shared" si="1"/>
        <v>1.7010502019164451E-4</v>
      </c>
    </row>
    <row r="38" spans="2:7" ht="14.25" thickTop="1" thickBot="1" x14ac:dyDescent="0.25">
      <c r="B38" s="51"/>
      <c r="C38" s="41" t="s">
        <v>189</v>
      </c>
      <c r="D38" s="36">
        <v>22.99</v>
      </c>
      <c r="E38" s="37"/>
      <c r="F38" s="26">
        <f t="shared" si="0"/>
        <v>22.99</v>
      </c>
      <c r="G38" s="9">
        <f t="shared" si="1"/>
        <v>3.8381729455352903E-5</v>
      </c>
    </row>
    <row r="39" spans="2:7" ht="14.25" thickTop="1" thickBot="1" x14ac:dyDescent="0.25">
      <c r="B39" s="51"/>
      <c r="C39" s="41" t="s">
        <v>57</v>
      </c>
      <c r="D39" s="36">
        <v>4.09</v>
      </c>
      <c r="E39" s="37"/>
      <c r="F39" s="26">
        <f t="shared" si="0"/>
        <v>4.09</v>
      </c>
      <c r="G39" s="9">
        <f t="shared" si="1"/>
        <v>6.8282415603476893E-6</v>
      </c>
    </row>
    <row r="40" spans="2:7" ht="14.25" thickTop="1" thickBot="1" x14ac:dyDescent="0.25">
      <c r="B40" s="51" t="s">
        <v>64</v>
      </c>
      <c r="C40" s="41" t="s">
        <v>3</v>
      </c>
      <c r="D40" s="36">
        <v>39920</v>
      </c>
      <c r="E40" s="37"/>
      <c r="F40" s="6">
        <f t="shared" si="0"/>
        <v>39920</v>
      </c>
      <c r="G40" s="9">
        <f t="shared" si="1"/>
        <v>6.6646308823735886E-2</v>
      </c>
    </row>
    <row r="41" spans="2:7" ht="14.25" thickTop="1" thickBot="1" x14ac:dyDescent="0.25">
      <c r="B41" s="51"/>
      <c r="C41" s="41" t="s">
        <v>17</v>
      </c>
      <c r="D41" s="36"/>
      <c r="E41" s="37">
        <v>412.5</v>
      </c>
      <c r="F41" s="26">
        <f t="shared" si="0"/>
        <v>412.5</v>
      </c>
      <c r="G41" s="9">
        <f>F41/$F$42</f>
        <v>6.8866739453384397E-4</v>
      </c>
    </row>
    <row r="42" spans="2:7" ht="13.5" thickTop="1" x14ac:dyDescent="0.2">
      <c r="B42" s="32"/>
      <c r="C42" s="10"/>
      <c r="D42" s="38">
        <f>SUM(D4:D41)</f>
        <v>339721.44</v>
      </c>
      <c r="E42" s="38">
        <f t="shared" ref="E42:F42" si="2">SUM(E4:E41)</f>
        <v>259261.46999999997</v>
      </c>
      <c r="F42" s="38">
        <f t="shared" si="2"/>
        <v>598982.91</v>
      </c>
      <c r="G42" s="39">
        <f>SUM(G4:G41)</f>
        <v>1.0000000000000002</v>
      </c>
    </row>
  </sheetData>
  <mergeCells count="3">
    <mergeCell ref="B1:G1"/>
    <mergeCell ref="B4:B39"/>
    <mergeCell ref="B40:B41"/>
  </mergeCells>
  <conditionalFormatting sqref="G4:G41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275.61</v>
      </c>
      <c r="E4" s="37"/>
      <c r="F4" s="26">
        <f>SUM(D4,E4)</f>
        <v>275.61</v>
      </c>
      <c r="G4" s="9">
        <f>F4/$F$42</f>
        <v>1.1446638329235197E-4</v>
      </c>
    </row>
    <row r="5" spans="2:7" ht="14.25" thickTop="1" thickBot="1" x14ac:dyDescent="0.25">
      <c r="B5" s="51"/>
      <c r="C5" s="41" t="s">
        <v>3</v>
      </c>
      <c r="D5" s="36">
        <v>40800</v>
      </c>
      <c r="E5" s="37"/>
      <c r="F5" s="26">
        <f t="shared" ref="F5:F41" si="0">SUM(D5,E5)</f>
        <v>40800</v>
      </c>
      <c r="G5" s="9">
        <f t="shared" ref="G5:G40" si="1">F5/$F$42</f>
        <v>1.6945061639011504E-2</v>
      </c>
    </row>
    <row r="6" spans="2:7" ht="14.25" thickTop="1" thickBot="1" x14ac:dyDescent="0.25">
      <c r="B6" s="51"/>
      <c r="C6" s="41" t="s">
        <v>5</v>
      </c>
      <c r="D6" s="36">
        <v>14123.78</v>
      </c>
      <c r="E6" s="37"/>
      <c r="F6" s="26">
        <f t="shared" si="0"/>
        <v>14123.78</v>
      </c>
      <c r="G6" s="9">
        <f t="shared" si="1"/>
        <v>5.8658902616626936E-3</v>
      </c>
    </row>
    <row r="7" spans="2:7" ht="14.25" thickTop="1" thickBot="1" x14ac:dyDescent="0.25">
      <c r="B7" s="51"/>
      <c r="C7" s="41" t="s">
        <v>7</v>
      </c>
      <c r="D7" s="36"/>
      <c r="E7" s="37">
        <v>82852</v>
      </c>
      <c r="F7" s="26">
        <f t="shared" si="0"/>
        <v>82852</v>
      </c>
      <c r="G7" s="9">
        <f t="shared" si="1"/>
        <v>3.4410104091063258E-2</v>
      </c>
    </row>
    <row r="8" spans="2:7" ht="14.25" thickTop="1" thickBot="1" x14ac:dyDescent="0.25">
      <c r="B8" s="51"/>
      <c r="C8" s="41" t="s">
        <v>14</v>
      </c>
      <c r="D8" s="36"/>
      <c r="E8" s="37">
        <v>5520.4</v>
      </c>
      <c r="F8" s="26">
        <f t="shared" si="0"/>
        <v>5520.4</v>
      </c>
      <c r="G8" s="9">
        <f t="shared" si="1"/>
        <v>2.2927332909803699E-3</v>
      </c>
    </row>
    <row r="9" spans="2:7" ht="14.25" thickTop="1" thickBot="1" x14ac:dyDescent="0.25">
      <c r="B9" s="51"/>
      <c r="C9" s="41" t="s">
        <v>16</v>
      </c>
      <c r="D9" s="36"/>
      <c r="E9" s="37">
        <v>22409.72</v>
      </c>
      <c r="F9" s="26">
        <f t="shared" si="0"/>
        <v>22409.72</v>
      </c>
      <c r="G9" s="9">
        <f t="shared" si="1"/>
        <v>9.3072080076712967E-3</v>
      </c>
    </row>
    <row r="10" spans="2:7" ht="14.25" thickTop="1" thickBot="1" x14ac:dyDescent="0.25">
      <c r="B10" s="51"/>
      <c r="C10" s="41" t="s">
        <v>19</v>
      </c>
      <c r="D10" s="36"/>
      <c r="E10" s="37">
        <v>3430</v>
      </c>
      <c r="F10" s="26">
        <f t="shared" si="0"/>
        <v>3430</v>
      </c>
      <c r="G10" s="9">
        <f t="shared" si="1"/>
        <v>1.4245480740639573E-3</v>
      </c>
    </row>
    <row r="11" spans="2:7" ht="14.25" thickTop="1" thickBot="1" x14ac:dyDescent="0.25">
      <c r="B11" s="51"/>
      <c r="C11" s="41" t="s">
        <v>24</v>
      </c>
      <c r="D11" s="36">
        <v>5820</v>
      </c>
      <c r="E11" s="37">
        <v>25437.35</v>
      </c>
      <c r="F11" s="26">
        <f t="shared" si="0"/>
        <v>31257.35</v>
      </c>
      <c r="G11" s="9">
        <f t="shared" si="1"/>
        <v>1.298180692211167E-2</v>
      </c>
    </row>
    <row r="12" spans="2:7" ht="14.25" thickTop="1" thickBot="1" x14ac:dyDescent="0.25">
      <c r="B12" s="51"/>
      <c r="C12" s="41" t="s">
        <v>175</v>
      </c>
      <c r="D12" s="36"/>
      <c r="E12" s="37">
        <v>824.9</v>
      </c>
      <c r="F12" s="26">
        <f t="shared" si="0"/>
        <v>824.9</v>
      </c>
      <c r="G12" s="9">
        <f t="shared" si="1"/>
        <v>3.4259758201030853E-4</v>
      </c>
    </row>
    <row r="13" spans="2:7" ht="14.25" thickTop="1" thickBot="1" x14ac:dyDescent="0.25">
      <c r="B13" s="51"/>
      <c r="C13" s="41" t="s">
        <v>33</v>
      </c>
      <c r="D13" s="36">
        <v>236617.36</v>
      </c>
      <c r="E13" s="37">
        <v>81555.039999999994</v>
      </c>
      <c r="F13" s="6">
        <f t="shared" si="0"/>
        <v>318172.39999999997</v>
      </c>
      <c r="G13" s="9">
        <f t="shared" si="1"/>
        <v>0.13214340514294665</v>
      </c>
    </row>
    <row r="14" spans="2:7" ht="14.25" thickTop="1" thickBot="1" x14ac:dyDescent="0.25">
      <c r="B14" s="51"/>
      <c r="C14" s="41" t="s">
        <v>34</v>
      </c>
      <c r="D14" s="36">
        <v>88336.17</v>
      </c>
      <c r="E14" s="37">
        <v>160647.35</v>
      </c>
      <c r="F14" s="6">
        <f t="shared" si="0"/>
        <v>248983.52000000002</v>
      </c>
      <c r="G14" s="9">
        <f t="shared" si="1"/>
        <v>0.10340786993867779</v>
      </c>
    </row>
    <row r="15" spans="2:7" ht="14.25" thickTop="1" thickBot="1" x14ac:dyDescent="0.25">
      <c r="B15" s="51"/>
      <c r="C15" s="41" t="s">
        <v>77</v>
      </c>
      <c r="D15" s="36"/>
      <c r="E15" s="37">
        <v>38358.42</v>
      </c>
      <c r="F15" s="26">
        <f t="shared" si="0"/>
        <v>38358.42</v>
      </c>
      <c r="G15" s="9">
        <f t="shared" si="1"/>
        <v>1.5931024295958128E-2</v>
      </c>
    </row>
    <row r="16" spans="2:7" ht="14.25" thickTop="1" thickBot="1" x14ac:dyDescent="0.25">
      <c r="B16" s="51"/>
      <c r="C16" s="41" t="s">
        <v>38</v>
      </c>
      <c r="D16" s="36">
        <v>10300</v>
      </c>
      <c r="E16" s="37"/>
      <c r="F16" s="26">
        <f t="shared" si="0"/>
        <v>10300</v>
      </c>
      <c r="G16" s="9">
        <f t="shared" si="1"/>
        <v>4.2777974235739822E-3</v>
      </c>
    </row>
    <row r="17" spans="2:7" ht="14.25" thickTop="1" thickBot="1" x14ac:dyDescent="0.25">
      <c r="B17" s="51"/>
      <c r="C17" s="41" t="s">
        <v>39</v>
      </c>
      <c r="D17" s="36">
        <v>2300</v>
      </c>
      <c r="E17" s="37">
        <v>10961</v>
      </c>
      <c r="F17" s="26">
        <f t="shared" si="0"/>
        <v>13261</v>
      </c>
      <c r="G17" s="9">
        <f t="shared" si="1"/>
        <v>5.5075603528169492E-3</v>
      </c>
    </row>
    <row r="18" spans="2:7" ht="14.25" thickTop="1" thickBot="1" x14ac:dyDescent="0.25">
      <c r="B18" s="51"/>
      <c r="C18" s="41" t="s">
        <v>98</v>
      </c>
      <c r="D18" s="36">
        <v>3072</v>
      </c>
      <c r="E18" s="37">
        <v>768</v>
      </c>
      <c r="F18" s="26">
        <f t="shared" si="0"/>
        <v>3840</v>
      </c>
      <c r="G18" s="9">
        <f t="shared" si="1"/>
        <v>1.5948293307304945E-3</v>
      </c>
    </row>
    <row r="19" spans="2:7" ht="14.25" thickTop="1" thickBot="1" x14ac:dyDescent="0.25">
      <c r="B19" s="51"/>
      <c r="C19" s="41" t="s">
        <v>41</v>
      </c>
      <c r="D19" s="36">
        <v>109558.59</v>
      </c>
      <c r="E19" s="37">
        <v>127935.92</v>
      </c>
      <c r="F19" s="6">
        <f t="shared" si="0"/>
        <v>237494.51</v>
      </c>
      <c r="G19" s="9">
        <f t="shared" si="1"/>
        <v>9.8636252717569456E-2</v>
      </c>
    </row>
    <row r="20" spans="2:7" ht="14.25" thickTop="1" thickBot="1" x14ac:dyDescent="0.25">
      <c r="B20" s="51"/>
      <c r="C20" s="41" t="s">
        <v>42</v>
      </c>
      <c r="D20" s="36"/>
      <c r="E20" s="37">
        <v>251.29</v>
      </c>
      <c r="F20" s="26">
        <f t="shared" si="0"/>
        <v>251.29</v>
      </c>
      <c r="G20" s="9">
        <f t="shared" si="1"/>
        <v>1.0436579753105883E-4</v>
      </c>
    </row>
    <row r="21" spans="2:7" ht="14.25" thickTop="1" thickBot="1" x14ac:dyDescent="0.25">
      <c r="B21" s="51"/>
      <c r="C21" s="41" t="s">
        <v>43</v>
      </c>
      <c r="D21" s="36"/>
      <c r="E21" s="37">
        <v>1384.77</v>
      </c>
      <c r="F21" s="26">
        <f t="shared" si="0"/>
        <v>1384.77</v>
      </c>
      <c r="G21" s="9">
        <f t="shared" si="1"/>
        <v>5.7512286779053817E-4</v>
      </c>
    </row>
    <row r="22" spans="2:7" ht="14.25" thickTop="1" thickBot="1" x14ac:dyDescent="0.25">
      <c r="B22" s="51"/>
      <c r="C22" s="41" t="s">
        <v>45</v>
      </c>
      <c r="D22" s="36"/>
      <c r="E22" s="37">
        <v>5039.83</v>
      </c>
      <c r="F22" s="26">
        <f t="shared" si="0"/>
        <v>5039.83</v>
      </c>
      <c r="G22" s="9">
        <f t="shared" si="1"/>
        <v>2.093142892160278E-3</v>
      </c>
    </row>
    <row r="23" spans="2:7" ht="14.25" thickTop="1" thickBot="1" x14ac:dyDescent="0.25">
      <c r="B23" s="51"/>
      <c r="C23" s="41" t="s">
        <v>47</v>
      </c>
      <c r="D23" s="36">
        <v>74899.850000000006</v>
      </c>
      <c r="E23" s="37">
        <v>37461.43</v>
      </c>
      <c r="F23" s="26">
        <f t="shared" si="0"/>
        <v>112361.28</v>
      </c>
      <c r="G23" s="9">
        <f t="shared" si="1"/>
        <v>4.666590233917231E-2</v>
      </c>
    </row>
    <row r="24" spans="2:7" ht="14.25" thickTop="1" thickBot="1" x14ac:dyDescent="0.25">
      <c r="B24" s="51"/>
      <c r="C24" s="41" t="s">
        <v>34</v>
      </c>
      <c r="D24" s="36"/>
      <c r="E24" s="37">
        <v>2817.25</v>
      </c>
      <c r="F24" s="26">
        <f t="shared" si="0"/>
        <v>2817.25</v>
      </c>
      <c r="G24" s="9">
        <f t="shared" si="1"/>
        <v>1.1700606593751264E-3</v>
      </c>
    </row>
    <row r="25" spans="2:7" ht="14.25" thickTop="1" thickBot="1" x14ac:dyDescent="0.25">
      <c r="B25" s="51"/>
      <c r="C25" s="41" t="s">
        <v>32</v>
      </c>
      <c r="D25" s="36">
        <v>277018.84000000003</v>
      </c>
      <c r="E25" s="37">
        <v>183772.12</v>
      </c>
      <c r="F25" s="6">
        <f t="shared" si="0"/>
        <v>460790.96</v>
      </c>
      <c r="G25" s="9">
        <f t="shared" si="1"/>
        <v>0.19137576519360991</v>
      </c>
    </row>
    <row r="26" spans="2:7" ht="14.25" thickTop="1" thickBot="1" x14ac:dyDescent="0.25">
      <c r="B26" s="51"/>
      <c r="C26" s="41" t="s">
        <v>78</v>
      </c>
      <c r="D26" s="36"/>
      <c r="E26" s="37">
        <v>94887</v>
      </c>
      <c r="F26" s="26">
        <f t="shared" si="0"/>
        <v>94887</v>
      </c>
      <c r="G26" s="9">
        <f t="shared" si="1"/>
        <v>3.9408481954433444E-2</v>
      </c>
    </row>
    <row r="27" spans="2:7" ht="14.25" thickTop="1" thickBot="1" x14ac:dyDescent="0.25">
      <c r="B27" s="51"/>
      <c r="C27" s="41" t="s">
        <v>53</v>
      </c>
      <c r="D27" s="36">
        <v>430</v>
      </c>
      <c r="E27" s="37">
        <v>345</v>
      </c>
      <c r="F27" s="26">
        <f t="shared" si="0"/>
        <v>775</v>
      </c>
      <c r="G27" s="9">
        <f t="shared" si="1"/>
        <v>3.2187310711357634E-4</v>
      </c>
    </row>
    <row r="28" spans="2:7" ht="14.25" customHeight="1" thickTop="1" thickBot="1" x14ac:dyDescent="0.25">
      <c r="B28" s="51"/>
      <c r="C28" s="41" t="s">
        <v>55</v>
      </c>
      <c r="D28" s="36">
        <v>3340.79</v>
      </c>
      <c r="E28" s="37"/>
      <c r="F28" s="26">
        <f t="shared" si="0"/>
        <v>3340.79</v>
      </c>
      <c r="G28" s="9">
        <f t="shared" si="1"/>
        <v>1.387497364534148E-3</v>
      </c>
    </row>
    <row r="29" spans="2:7" ht="14.25" thickTop="1" thickBot="1" x14ac:dyDescent="0.25">
      <c r="B29" s="51"/>
      <c r="C29" s="41" t="s">
        <v>58</v>
      </c>
      <c r="D29" s="36"/>
      <c r="E29" s="37">
        <v>30.55</v>
      </c>
      <c r="F29" s="26">
        <f t="shared" si="0"/>
        <v>30.55</v>
      </c>
      <c r="G29" s="9">
        <f t="shared" si="1"/>
        <v>1.2688030222348075E-5</v>
      </c>
    </row>
    <row r="30" spans="2:7" ht="14.25" thickTop="1" thickBot="1" x14ac:dyDescent="0.25">
      <c r="B30" s="51"/>
      <c r="C30" s="41" t="s">
        <v>60</v>
      </c>
      <c r="D30" s="36">
        <v>200</v>
      </c>
      <c r="E30" s="37"/>
      <c r="F30" s="26">
        <f t="shared" si="0"/>
        <v>200</v>
      </c>
      <c r="G30" s="9">
        <f t="shared" si="1"/>
        <v>8.3064027642213255E-5</v>
      </c>
    </row>
    <row r="31" spans="2:7" ht="14.25" thickTop="1" thickBot="1" x14ac:dyDescent="0.25">
      <c r="B31" s="51"/>
      <c r="C31" s="41" t="s">
        <v>49</v>
      </c>
      <c r="D31" s="36"/>
      <c r="E31" s="37">
        <v>11967.91</v>
      </c>
      <c r="F31" s="26">
        <f t="shared" si="0"/>
        <v>11967.91</v>
      </c>
      <c r="G31" s="9">
        <f t="shared" si="1"/>
        <v>4.9705140352976022E-3</v>
      </c>
    </row>
    <row r="32" spans="2:7" ht="14.25" thickTop="1" thickBot="1" x14ac:dyDescent="0.25">
      <c r="B32" s="51"/>
      <c r="C32" s="41" t="s">
        <v>56</v>
      </c>
      <c r="D32" s="36">
        <v>618.9</v>
      </c>
      <c r="E32" s="37"/>
      <c r="F32" s="26">
        <f t="shared" si="0"/>
        <v>618.9</v>
      </c>
      <c r="G32" s="9">
        <f t="shared" si="1"/>
        <v>2.5704163353882888E-4</v>
      </c>
    </row>
    <row r="33" spans="2:7" ht="14.25" thickTop="1" thickBot="1" x14ac:dyDescent="0.25">
      <c r="B33" s="51" t="s">
        <v>64</v>
      </c>
      <c r="C33" s="41" t="s">
        <v>3</v>
      </c>
      <c r="D33" s="36">
        <v>78560</v>
      </c>
      <c r="E33" s="37"/>
      <c r="F33" s="26">
        <f t="shared" si="0"/>
        <v>78560</v>
      </c>
      <c r="G33" s="9">
        <f t="shared" si="1"/>
        <v>3.2627550057861367E-2</v>
      </c>
    </row>
    <row r="34" spans="2:7" ht="14.25" thickTop="1" thickBot="1" x14ac:dyDescent="0.25">
      <c r="B34" s="51"/>
      <c r="C34" s="41" t="s">
        <v>17</v>
      </c>
      <c r="D34" s="36"/>
      <c r="E34" s="37">
        <v>1818.6</v>
      </c>
      <c r="F34" s="26">
        <f t="shared" si="0"/>
        <v>1818.6</v>
      </c>
      <c r="G34" s="9">
        <f t="shared" si="1"/>
        <v>7.5530120335064502E-4</v>
      </c>
    </row>
    <row r="35" spans="2:7" ht="14.25" thickTop="1" thickBot="1" x14ac:dyDescent="0.25">
      <c r="B35" s="51"/>
      <c r="C35" s="41" t="s">
        <v>19</v>
      </c>
      <c r="D35" s="36"/>
      <c r="E35" s="37">
        <v>25205.8</v>
      </c>
      <c r="F35" s="26">
        <f t="shared" si="0"/>
        <v>25205.8</v>
      </c>
      <c r="G35" s="9">
        <f t="shared" si="1"/>
        <v>1.0468476339720494E-2</v>
      </c>
    </row>
    <row r="36" spans="2:7" ht="14.25" thickTop="1" thickBot="1" x14ac:dyDescent="0.25">
      <c r="B36" s="51"/>
      <c r="C36" s="41" t="s">
        <v>23</v>
      </c>
      <c r="D36" s="36"/>
      <c r="E36" s="37">
        <v>22.4</v>
      </c>
      <c r="F36" s="26">
        <f t="shared" si="0"/>
        <v>22.4</v>
      </c>
      <c r="G36" s="9">
        <f t="shared" si="1"/>
        <v>9.3031710959278839E-6</v>
      </c>
    </row>
    <row r="37" spans="2:7" ht="14.25" thickTop="1" thickBot="1" x14ac:dyDescent="0.25">
      <c r="B37" s="51"/>
      <c r="C37" s="41" t="s">
        <v>33</v>
      </c>
      <c r="D37" s="36"/>
      <c r="E37" s="37">
        <v>3176.17</v>
      </c>
      <c r="F37" s="26">
        <f t="shared" si="0"/>
        <v>3176.17</v>
      </c>
      <c r="G37" s="9">
        <f t="shared" si="1"/>
        <v>1.3191273633818424E-3</v>
      </c>
    </row>
    <row r="38" spans="2:7" ht="14.25" thickTop="1" thickBot="1" x14ac:dyDescent="0.25">
      <c r="B38" s="51"/>
      <c r="C38" s="41" t="s">
        <v>34</v>
      </c>
      <c r="D38" s="36"/>
      <c r="E38" s="37">
        <v>77699.740000000005</v>
      </c>
      <c r="F38" s="26">
        <f t="shared" si="0"/>
        <v>77699.740000000005</v>
      </c>
      <c r="G38" s="9">
        <f t="shared" si="1"/>
        <v>3.2270266755763916E-2</v>
      </c>
    </row>
    <row r="39" spans="2:7" ht="14.25" thickTop="1" thickBot="1" x14ac:dyDescent="0.25">
      <c r="B39" s="51"/>
      <c r="C39" s="41" t="s">
        <v>38</v>
      </c>
      <c r="D39" s="36"/>
      <c r="E39" s="37">
        <v>262273.95</v>
      </c>
      <c r="F39" s="6">
        <f t="shared" si="0"/>
        <v>262273.95</v>
      </c>
      <c r="G39" s="9">
        <f t="shared" si="1"/>
        <v>0.10892765316316229</v>
      </c>
    </row>
    <row r="40" spans="2:7" ht="14.25" thickTop="1" thickBot="1" x14ac:dyDescent="0.25">
      <c r="B40" s="51"/>
      <c r="C40" s="41" t="s">
        <v>65</v>
      </c>
      <c r="D40" s="36">
        <v>4512.01</v>
      </c>
      <c r="E40" s="37">
        <v>5966.16</v>
      </c>
      <c r="F40" s="26">
        <f t="shared" si="0"/>
        <v>10478.17</v>
      </c>
      <c r="G40" s="9">
        <f t="shared" si="1"/>
        <v>4.351795012599048E-3</v>
      </c>
    </row>
    <row r="41" spans="2:7" ht="14.25" thickTop="1" thickBot="1" x14ac:dyDescent="0.25">
      <c r="B41" s="51"/>
      <c r="C41" s="41" t="s">
        <v>32</v>
      </c>
      <c r="D41" s="36">
        <v>1874.45</v>
      </c>
      <c r="E41" s="37">
        <v>180302.73</v>
      </c>
      <c r="F41" s="6">
        <f t="shared" si="0"/>
        <v>182177.18000000002</v>
      </c>
      <c r="G41" s="9">
        <f>F41/$F$42</f>
        <v>7.5661851576502306E-2</v>
      </c>
    </row>
    <row r="42" spans="2:7" ht="13.5" thickTop="1" x14ac:dyDescent="0.2">
      <c r="B42" s="32"/>
      <c r="C42" s="10"/>
      <c r="D42" s="38">
        <f>SUM(D4:D41)</f>
        <v>952658.35</v>
      </c>
      <c r="E42" s="38">
        <f t="shared" ref="E42:F42" si="2">SUM(E4:E41)</f>
        <v>1455122.8</v>
      </c>
      <c r="F42" s="38">
        <f t="shared" si="2"/>
        <v>2407781.15</v>
      </c>
      <c r="G42" s="39">
        <f>SUM(G4:G41)</f>
        <v>1.0000000000000002</v>
      </c>
    </row>
  </sheetData>
  <mergeCells count="3">
    <mergeCell ref="B1:G1"/>
    <mergeCell ref="B4:B32"/>
    <mergeCell ref="B33:B41"/>
  </mergeCells>
  <conditionalFormatting sqref="G4:G41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404.02</v>
      </c>
      <c r="E4" s="37"/>
      <c r="F4" s="26">
        <f>SUM(D4,E4)</f>
        <v>404.02</v>
      </c>
      <c r="G4" s="9">
        <f>F4/$F$57</f>
        <v>2.2271679808898151E-4</v>
      </c>
    </row>
    <row r="5" spans="2:7" ht="14.25" thickTop="1" thickBot="1" x14ac:dyDescent="0.25">
      <c r="B5" s="51"/>
      <c r="C5" s="41" t="s">
        <v>4</v>
      </c>
      <c r="D5" s="36">
        <v>20200</v>
      </c>
      <c r="E5" s="37"/>
      <c r="F5" s="26">
        <f t="shared" ref="F5:F56" si="0">SUM(D5,E5)</f>
        <v>20200</v>
      </c>
      <c r="G5" s="9">
        <f t="shared" ref="G5:G56" si="1">F5/$F$57</f>
        <v>1.1135288652535585E-2</v>
      </c>
    </row>
    <row r="6" spans="2:7" ht="14.25" thickTop="1" thickBot="1" x14ac:dyDescent="0.25">
      <c r="B6" s="51"/>
      <c r="C6" s="41" t="s">
        <v>7</v>
      </c>
      <c r="D6" s="36">
        <v>26494</v>
      </c>
      <c r="E6" s="37">
        <v>161980.1</v>
      </c>
      <c r="F6" s="6">
        <f t="shared" si="0"/>
        <v>188474.1</v>
      </c>
      <c r="G6" s="9">
        <f t="shared" si="1"/>
        <v>0.1038967082686563</v>
      </c>
    </row>
    <row r="7" spans="2:7" ht="14.25" thickTop="1" thickBot="1" x14ac:dyDescent="0.25">
      <c r="B7" s="51"/>
      <c r="C7" s="41" t="s">
        <v>9</v>
      </c>
      <c r="D7" s="36"/>
      <c r="E7" s="37">
        <v>31740.5</v>
      </c>
      <c r="F7" s="26">
        <f t="shared" si="0"/>
        <v>31740.5</v>
      </c>
      <c r="G7" s="9">
        <f t="shared" si="1"/>
        <v>1.7497011360188403E-2</v>
      </c>
    </row>
    <row r="8" spans="2:7" ht="14.25" thickTop="1" thickBot="1" x14ac:dyDescent="0.25">
      <c r="B8" s="51"/>
      <c r="C8" s="41" t="s">
        <v>11</v>
      </c>
      <c r="D8" s="36"/>
      <c r="E8" s="37">
        <v>433.8</v>
      </c>
      <c r="F8" s="26">
        <f t="shared" si="0"/>
        <v>433.8</v>
      </c>
      <c r="G8" s="9">
        <f t="shared" si="1"/>
        <v>2.3913308007276915E-4</v>
      </c>
    </row>
    <row r="9" spans="2:7" ht="14.25" thickTop="1" thickBot="1" x14ac:dyDescent="0.25">
      <c r="B9" s="51"/>
      <c r="C9" s="41" t="s">
        <v>12</v>
      </c>
      <c r="D9" s="36"/>
      <c r="E9" s="37">
        <v>428</v>
      </c>
      <c r="F9" s="26">
        <f t="shared" si="0"/>
        <v>428</v>
      </c>
      <c r="G9" s="9">
        <f t="shared" si="1"/>
        <v>2.3593581897451635E-4</v>
      </c>
    </row>
    <row r="10" spans="2:7" ht="14.25" thickTop="1" thickBot="1" x14ac:dyDescent="0.25">
      <c r="B10" s="51"/>
      <c r="C10" s="41" t="s">
        <v>14</v>
      </c>
      <c r="D10" s="36"/>
      <c r="E10" s="37">
        <v>668</v>
      </c>
      <c r="F10" s="26">
        <f t="shared" si="0"/>
        <v>668</v>
      </c>
      <c r="G10" s="9">
        <f t="shared" si="1"/>
        <v>3.6823627821256288E-4</v>
      </c>
    </row>
    <row r="11" spans="2:7" ht="14.25" thickTop="1" thickBot="1" x14ac:dyDescent="0.25">
      <c r="B11" s="51"/>
      <c r="C11" s="41" t="s">
        <v>15</v>
      </c>
      <c r="D11" s="36"/>
      <c r="E11" s="37">
        <v>38733.15</v>
      </c>
      <c r="F11" s="26">
        <f t="shared" si="0"/>
        <v>38733.15</v>
      </c>
      <c r="G11" s="9">
        <f t="shared" si="1"/>
        <v>2.1351723053067262E-2</v>
      </c>
    </row>
    <row r="12" spans="2:7" ht="14.25" thickTop="1" thickBot="1" x14ac:dyDescent="0.25">
      <c r="B12" s="51"/>
      <c r="C12" s="41" t="s">
        <v>16</v>
      </c>
      <c r="D12" s="36">
        <v>660.24</v>
      </c>
      <c r="E12" s="37">
        <v>6750.44</v>
      </c>
      <c r="F12" s="26">
        <f t="shared" si="0"/>
        <v>7410.6799999999994</v>
      </c>
      <c r="G12" s="9">
        <f t="shared" si="1"/>
        <v>4.085151530275861E-3</v>
      </c>
    </row>
    <row r="13" spans="2:7" ht="14.25" thickTop="1" thickBot="1" x14ac:dyDescent="0.25">
      <c r="B13" s="51"/>
      <c r="C13" s="41" t="s">
        <v>17</v>
      </c>
      <c r="D13" s="36"/>
      <c r="E13" s="37">
        <v>11244.81</v>
      </c>
      <c r="F13" s="26">
        <f t="shared" si="0"/>
        <v>11244.81</v>
      </c>
      <c r="G13" s="9">
        <f t="shared" si="1"/>
        <v>6.1987230293524091E-3</v>
      </c>
    </row>
    <row r="14" spans="2:7" ht="14.25" thickTop="1" thickBot="1" x14ac:dyDescent="0.25">
      <c r="B14" s="51"/>
      <c r="C14" s="41" t="s">
        <v>19</v>
      </c>
      <c r="D14" s="36"/>
      <c r="E14" s="37">
        <v>13248.7</v>
      </c>
      <c r="F14" s="26">
        <f t="shared" si="0"/>
        <v>13248.7</v>
      </c>
      <c r="G14" s="9">
        <f t="shared" si="1"/>
        <v>7.3033712262796143E-3</v>
      </c>
    </row>
    <row r="15" spans="2:7" ht="14.25" thickTop="1" thickBot="1" x14ac:dyDescent="0.25">
      <c r="B15" s="51"/>
      <c r="C15" s="41" t="s">
        <v>20</v>
      </c>
      <c r="D15" s="36"/>
      <c r="E15" s="37">
        <v>3319.7</v>
      </c>
      <c r="F15" s="26">
        <f t="shared" si="0"/>
        <v>3319.7</v>
      </c>
      <c r="G15" s="9">
        <f t="shared" si="1"/>
        <v>1.8299909772189296E-3</v>
      </c>
    </row>
    <row r="16" spans="2:7" ht="14.25" thickTop="1" thickBot="1" x14ac:dyDescent="0.25">
      <c r="B16" s="51"/>
      <c r="C16" s="41" t="s">
        <v>23</v>
      </c>
      <c r="D16" s="36"/>
      <c r="E16" s="37">
        <v>1062.0999999999999</v>
      </c>
      <c r="F16" s="26">
        <f t="shared" si="0"/>
        <v>1062.0999999999999</v>
      </c>
      <c r="G16" s="9">
        <f t="shared" si="1"/>
        <v>5.8548465731970512E-4</v>
      </c>
    </row>
    <row r="17" spans="2:7" ht="14.25" thickTop="1" thickBot="1" x14ac:dyDescent="0.25">
      <c r="B17" s="51"/>
      <c r="C17" s="41" t="s">
        <v>76</v>
      </c>
      <c r="D17" s="36"/>
      <c r="E17" s="37">
        <v>6510</v>
      </c>
      <c r="F17" s="26">
        <f t="shared" si="0"/>
        <v>6510</v>
      </c>
      <c r="G17" s="9">
        <f t="shared" si="1"/>
        <v>3.5886499568320127E-3</v>
      </c>
    </row>
    <row r="18" spans="2:7" ht="14.25" thickTop="1" thickBot="1" x14ac:dyDescent="0.25">
      <c r="B18" s="51"/>
      <c r="C18" s="41" t="s">
        <v>24</v>
      </c>
      <c r="D18" s="36">
        <v>25742.1</v>
      </c>
      <c r="E18" s="37">
        <v>926.7</v>
      </c>
      <c r="F18" s="26">
        <f t="shared" si="0"/>
        <v>26668.799999999999</v>
      </c>
      <c r="G18" s="9">
        <f t="shared" si="1"/>
        <v>1.4701227030531732E-2</v>
      </c>
    </row>
    <row r="19" spans="2:7" ht="14.25" thickTop="1" thickBot="1" x14ac:dyDescent="0.25">
      <c r="B19" s="51"/>
      <c r="C19" s="41" t="s">
        <v>25</v>
      </c>
      <c r="D19" s="36">
        <v>264</v>
      </c>
      <c r="E19" s="37">
        <v>162.5</v>
      </c>
      <c r="F19" s="26">
        <f t="shared" si="0"/>
        <v>426.5</v>
      </c>
      <c r="G19" s="9">
        <f t="shared" si="1"/>
        <v>2.3510894110427856E-4</v>
      </c>
    </row>
    <row r="20" spans="2:7" ht="14.25" thickTop="1" thickBot="1" x14ac:dyDescent="0.25">
      <c r="B20" s="51"/>
      <c r="C20" s="41" t="s">
        <v>26</v>
      </c>
      <c r="D20" s="36"/>
      <c r="E20" s="37">
        <v>3390</v>
      </c>
      <c r="F20" s="26">
        <f t="shared" si="0"/>
        <v>3390</v>
      </c>
      <c r="G20" s="9">
        <f t="shared" si="1"/>
        <v>1.8687439867374075E-3</v>
      </c>
    </row>
    <row r="21" spans="2:7" ht="14.25" thickTop="1" thickBot="1" x14ac:dyDescent="0.25">
      <c r="B21" s="51"/>
      <c r="C21" s="41" t="s">
        <v>27</v>
      </c>
      <c r="D21" s="36"/>
      <c r="E21" s="37">
        <v>2192.4</v>
      </c>
      <c r="F21" s="26">
        <f t="shared" si="0"/>
        <v>2192.4</v>
      </c>
      <c r="G21" s="9">
        <f t="shared" si="1"/>
        <v>1.2085646951395554E-3</v>
      </c>
    </row>
    <row r="22" spans="2:7" ht="14.25" thickTop="1" thickBot="1" x14ac:dyDescent="0.25">
      <c r="B22" s="51"/>
      <c r="C22" s="41" t="s">
        <v>28</v>
      </c>
      <c r="D22" s="36"/>
      <c r="E22" s="37">
        <v>687.7</v>
      </c>
      <c r="F22" s="26">
        <f t="shared" si="0"/>
        <v>687.7</v>
      </c>
      <c r="G22" s="9">
        <f t="shared" si="1"/>
        <v>3.7909594090835256E-4</v>
      </c>
    </row>
    <row r="23" spans="2:7" ht="14.25" thickTop="1" thickBot="1" x14ac:dyDescent="0.25">
      <c r="B23" s="51"/>
      <c r="C23" s="41" t="s">
        <v>178</v>
      </c>
      <c r="D23" s="36"/>
      <c r="E23" s="37">
        <v>38641.699999999997</v>
      </c>
      <c r="F23" s="26">
        <f t="shared" si="0"/>
        <v>38641.699999999997</v>
      </c>
      <c r="G23" s="9">
        <f t="shared" si="1"/>
        <v>2.1301311065578428E-2</v>
      </c>
    </row>
    <row r="24" spans="2:7" ht="14.25" thickTop="1" thickBot="1" x14ac:dyDescent="0.25">
      <c r="B24" s="51"/>
      <c r="C24" s="41" t="s">
        <v>77</v>
      </c>
      <c r="D24" s="36"/>
      <c r="E24" s="37">
        <v>5400</v>
      </c>
      <c r="F24" s="26">
        <f t="shared" si="0"/>
        <v>5400</v>
      </c>
      <c r="G24" s="9">
        <f t="shared" si="1"/>
        <v>2.9767603328560476E-3</v>
      </c>
    </row>
    <row r="25" spans="2:7" ht="14.25" thickTop="1" thickBot="1" x14ac:dyDescent="0.25">
      <c r="B25" s="51"/>
      <c r="C25" s="41" t="s">
        <v>33</v>
      </c>
      <c r="D25" s="36">
        <v>137426.03</v>
      </c>
      <c r="E25" s="37">
        <v>37074.230000000003</v>
      </c>
      <c r="F25" s="6">
        <f t="shared" si="0"/>
        <v>174500.26</v>
      </c>
      <c r="G25" s="9">
        <f t="shared" si="1"/>
        <v>9.6193602229827188E-2</v>
      </c>
    </row>
    <row r="26" spans="2:7" ht="14.25" thickTop="1" thickBot="1" x14ac:dyDescent="0.25">
      <c r="B26" s="51"/>
      <c r="C26" s="41" t="s">
        <v>34</v>
      </c>
      <c r="D26" s="36"/>
      <c r="E26" s="37">
        <v>36546.550000000003</v>
      </c>
      <c r="F26" s="26">
        <f t="shared" si="0"/>
        <v>36546.550000000003</v>
      </c>
      <c r="G26" s="9">
        <f t="shared" si="1"/>
        <v>2.014635561902596E-2</v>
      </c>
    </row>
    <row r="27" spans="2:7" ht="14.25" thickTop="1" thickBot="1" x14ac:dyDescent="0.25">
      <c r="B27" s="51"/>
      <c r="C27" s="41" t="s">
        <v>35</v>
      </c>
      <c r="D27" s="36">
        <v>153781.07999999999</v>
      </c>
      <c r="E27" s="37">
        <v>38445.269999999997</v>
      </c>
      <c r="F27" s="6">
        <f t="shared" si="0"/>
        <v>192226.34999999998</v>
      </c>
      <c r="G27" s="9">
        <f t="shared" si="1"/>
        <v>0.10596514326105611</v>
      </c>
    </row>
    <row r="28" spans="2:7" ht="14.25" thickTop="1" thickBot="1" x14ac:dyDescent="0.25">
      <c r="B28" s="51"/>
      <c r="C28" s="41" t="s">
        <v>36</v>
      </c>
      <c r="D28" s="36">
        <v>132289.69</v>
      </c>
      <c r="E28" s="37">
        <v>30690.51</v>
      </c>
      <c r="F28" s="6">
        <f t="shared" si="0"/>
        <v>162980.20000000001</v>
      </c>
      <c r="G28" s="9">
        <f t="shared" si="1"/>
        <v>8.9843147111286145E-2</v>
      </c>
    </row>
    <row r="29" spans="2:7" ht="14.25" thickTop="1" thickBot="1" x14ac:dyDescent="0.25">
      <c r="B29" s="51"/>
      <c r="C29" s="41" t="s">
        <v>38</v>
      </c>
      <c r="D29" s="36">
        <v>5560</v>
      </c>
      <c r="E29" s="37">
        <v>52813.36</v>
      </c>
      <c r="F29" s="26">
        <f t="shared" si="0"/>
        <v>58373.36</v>
      </c>
      <c r="G29" s="9">
        <f t="shared" si="1"/>
        <v>3.217842639694924E-2</v>
      </c>
    </row>
    <row r="30" spans="2:7" ht="14.25" thickTop="1" thickBot="1" x14ac:dyDescent="0.25">
      <c r="B30" s="51"/>
      <c r="C30" s="41" t="s">
        <v>39</v>
      </c>
      <c r="D30" s="36">
        <v>5210.6499999999996</v>
      </c>
      <c r="E30" s="37">
        <v>10407.09</v>
      </c>
      <c r="F30" s="26">
        <f t="shared" si="0"/>
        <v>15617.74</v>
      </c>
      <c r="G30" s="9">
        <f t="shared" si="1"/>
        <v>8.609309059418372E-3</v>
      </c>
    </row>
    <row r="31" spans="2:7" ht="14.25" thickTop="1" thickBot="1" x14ac:dyDescent="0.25">
      <c r="B31" s="51"/>
      <c r="C31" s="41" t="s">
        <v>41</v>
      </c>
      <c r="D31" s="36"/>
      <c r="E31" s="37">
        <v>69437.98</v>
      </c>
      <c r="F31" s="26">
        <f t="shared" si="0"/>
        <v>69437.98</v>
      </c>
      <c r="G31" s="9">
        <f t="shared" si="1"/>
        <v>3.8277819344009548E-2</v>
      </c>
    </row>
    <row r="32" spans="2:7" ht="14.25" thickTop="1" thickBot="1" x14ac:dyDescent="0.25">
      <c r="B32" s="51"/>
      <c r="C32" s="41" t="s">
        <v>42</v>
      </c>
      <c r="D32" s="36"/>
      <c r="E32" s="37">
        <v>838.72</v>
      </c>
      <c r="F32" s="26">
        <f t="shared" si="0"/>
        <v>838.72</v>
      </c>
      <c r="G32" s="9">
        <f t="shared" si="1"/>
        <v>4.6234600488389335E-4</v>
      </c>
    </row>
    <row r="33" spans="2:7" ht="14.25" thickTop="1" thickBot="1" x14ac:dyDescent="0.25">
      <c r="B33" s="51"/>
      <c r="C33" s="41" t="s">
        <v>43</v>
      </c>
      <c r="D33" s="36"/>
      <c r="E33" s="37">
        <v>1034.57</v>
      </c>
      <c r="F33" s="26">
        <f t="shared" si="0"/>
        <v>1034.57</v>
      </c>
      <c r="G33" s="9">
        <f t="shared" si="1"/>
        <v>5.7030869214127426E-4</v>
      </c>
    </row>
    <row r="34" spans="2:7" ht="14.25" thickTop="1" thickBot="1" x14ac:dyDescent="0.25">
      <c r="B34" s="51"/>
      <c r="C34" s="41" t="s">
        <v>45</v>
      </c>
      <c r="D34" s="36"/>
      <c r="E34" s="37">
        <v>1488</v>
      </c>
      <c r="F34" s="26">
        <f t="shared" si="0"/>
        <v>1488</v>
      </c>
      <c r="G34" s="9">
        <f t="shared" si="1"/>
        <v>8.2026284727588865E-4</v>
      </c>
    </row>
    <row r="35" spans="2:7" ht="14.25" thickTop="1" thickBot="1" x14ac:dyDescent="0.25">
      <c r="B35" s="51"/>
      <c r="C35" s="41" t="s">
        <v>101</v>
      </c>
      <c r="D35" s="36"/>
      <c r="E35" s="37">
        <v>1896</v>
      </c>
      <c r="F35" s="26">
        <f t="shared" si="0"/>
        <v>1896</v>
      </c>
      <c r="G35" s="9">
        <f t="shared" si="1"/>
        <v>1.0451736279805677E-3</v>
      </c>
    </row>
    <row r="36" spans="2:7" ht="14.25" thickTop="1" thickBot="1" x14ac:dyDescent="0.25">
      <c r="B36" s="51"/>
      <c r="C36" s="41" t="s">
        <v>48</v>
      </c>
      <c r="D36" s="36">
        <v>12978.28</v>
      </c>
      <c r="E36" s="37">
        <v>2523.29</v>
      </c>
      <c r="F36" s="26">
        <f t="shared" si="0"/>
        <v>15501.57</v>
      </c>
      <c r="G36" s="9">
        <f t="shared" si="1"/>
        <v>8.5452701246280221E-3</v>
      </c>
    </row>
    <row r="37" spans="2:7" ht="14.25" thickTop="1" thickBot="1" x14ac:dyDescent="0.25">
      <c r="B37" s="51"/>
      <c r="C37" s="41" t="s">
        <v>50</v>
      </c>
      <c r="D37" s="36"/>
      <c r="E37" s="37">
        <v>967.5</v>
      </c>
      <c r="F37" s="26">
        <f t="shared" si="0"/>
        <v>967.5</v>
      </c>
      <c r="G37" s="9">
        <f t="shared" si="1"/>
        <v>5.3333622630337516E-4</v>
      </c>
    </row>
    <row r="38" spans="2:7" ht="14.25" customHeight="1" thickTop="1" thickBot="1" x14ac:dyDescent="0.25">
      <c r="B38" s="51"/>
      <c r="C38" s="41" t="s">
        <v>78</v>
      </c>
      <c r="D38" s="36">
        <v>94</v>
      </c>
      <c r="E38" s="37">
        <v>1921</v>
      </c>
      <c r="F38" s="26">
        <f t="shared" si="0"/>
        <v>2015</v>
      </c>
      <c r="G38" s="9">
        <f t="shared" si="1"/>
        <v>1.1107726056860993E-3</v>
      </c>
    </row>
    <row r="39" spans="2:7" ht="14.25" thickTop="1" thickBot="1" x14ac:dyDescent="0.25">
      <c r="B39" s="51"/>
      <c r="C39" s="41" t="s">
        <v>53</v>
      </c>
      <c r="D39" s="36">
        <v>32571.08</v>
      </c>
      <c r="E39" s="37">
        <v>28622</v>
      </c>
      <c r="F39" s="26">
        <f t="shared" si="0"/>
        <v>61193.08</v>
      </c>
      <c r="G39" s="9">
        <f t="shared" si="1"/>
        <v>3.3732802442460505E-2</v>
      </c>
    </row>
    <row r="40" spans="2:7" ht="14.25" thickTop="1" thickBot="1" x14ac:dyDescent="0.25">
      <c r="B40" s="51"/>
      <c r="C40" s="41" t="s">
        <v>190</v>
      </c>
      <c r="D40" s="36">
        <v>1080</v>
      </c>
      <c r="E40" s="37"/>
      <c r="F40" s="26">
        <f t="shared" si="0"/>
        <v>1080</v>
      </c>
      <c r="G40" s="9">
        <f t="shared" si="1"/>
        <v>5.9535206657120943E-4</v>
      </c>
    </row>
    <row r="41" spans="2:7" ht="14.25" customHeight="1" thickTop="1" thickBot="1" x14ac:dyDescent="0.25">
      <c r="B41" s="51"/>
      <c r="C41" s="41" t="s">
        <v>58</v>
      </c>
      <c r="D41" s="36"/>
      <c r="E41" s="37">
        <v>652.1</v>
      </c>
      <c r="F41" s="26">
        <f t="shared" si="0"/>
        <v>652.1</v>
      </c>
      <c r="G41" s="9">
        <f t="shared" si="1"/>
        <v>3.5947137278804234E-4</v>
      </c>
    </row>
    <row r="42" spans="2:7" ht="14.25" thickTop="1" thickBot="1" x14ac:dyDescent="0.25">
      <c r="B42" s="51"/>
      <c r="C42" s="41" t="s">
        <v>191</v>
      </c>
      <c r="D42" s="36">
        <v>13791.54</v>
      </c>
      <c r="E42" s="37"/>
      <c r="F42" s="26">
        <f t="shared" si="0"/>
        <v>13791.54</v>
      </c>
      <c r="G42" s="9">
        <f t="shared" si="1"/>
        <v>7.6026128149995357E-3</v>
      </c>
    </row>
    <row r="43" spans="2:7" ht="14.25" thickTop="1" thickBot="1" x14ac:dyDescent="0.25">
      <c r="B43" s="51"/>
      <c r="C43" s="41" t="s">
        <v>59</v>
      </c>
      <c r="D43" s="36">
        <v>1011.3</v>
      </c>
      <c r="E43" s="37"/>
      <c r="F43" s="26">
        <f t="shared" si="0"/>
        <v>1011.3</v>
      </c>
      <c r="G43" s="9">
        <f t="shared" si="1"/>
        <v>5.5748106011431866E-4</v>
      </c>
    </row>
    <row r="44" spans="2:7" ht="14.25" thickTop="1" thickBot="1" x14ac:dyDescent="0.25">
      <c r="B44" s="51"/>
      <c r="C44" s="41" t="s">
        <v>60</v>
      </c>
      <c r="D44" s="36">
        <v>1737.64</v>
      </c>
      <c r="E44" s="37"/>
      <c r="F44" s="26">
        <f t="shared" si="0"/>
        <v>1737.64</v>
      </c>
      <c r="G44" s="9">
        <f t="shared" si="1"/>
        <v>9.5787737495999674E-4</v>
      </c>
    </row>
    <row r="45" spans="2:7" ht="14.25" thickTop="1" thickBot="1" x14ac:dyDescent="0.25">
      <c r="B45" s="51"/>
      <c r="C45" s="41" t="s">
        <v>56</v>
      </c>
      <c r="D45" s="36">
        <v>1302.6300000000001</v>
      </c>
      <c r="E45" s="37">
        <v>1697.18</v>
      </c>
      <c r="F45" s="26">
        <f t="shared" si="0"/>
        <v>2999.8100000000004</v>
      </c>
      <c r="G45" s="9">
        <f t="shared" si="1"/>
        <v>1.6536510026120186E-3</v>
      </c>
    </row>
    <row r="46" spans="2:7" ht="14.25" thickTop="1" thickBot="1" x14ac:dyDescent="0.25">
      <c r="B46" s="51" t="s">
        <v>64</v>
      </c>
      <c r="C46" s="41" t="s">
        <v>3</v>
      </c>
      <c r="D46" s="36">
        <v>242496</v>
      </c>
      <c r="E46" s="37"/>
      <c r="F46" s="6">
        <f t="shared" si="0"/>
        <v>242496</v>
      </c>
      <c r="G46" s="9">
        <f t="shared" si="1"/>
        <v>0.13367638401412224</v>
      </c>
    </row>
    <row r="47" spans="2:7" ht="14.25" thickTop="1" thickBot="1" x14ac:dyDescent="0.25">
      <c r="B47" s="51"/>
      <c r="C47" s="41" t="s">
        <v>8</v>
      </c>
      <c r="D47" s="36"/>
      <c r="E47" s="37">
        <v>20281.25</v>
      </c>
      <c r="F47" s="26">
        <f t="shared" si="0"/>
        <v>20281.25</v>
      </c>
      <c r="G47" s="9">
        <f t="shared" si="1"/>
        <v>1.1180077870506799E-2</v>
      </c>
    </row>
    <row r="48" spans="2:7" ht="14.25" thickTop="1" thickBot="1" x14ac:dyDescent="0.25">
      <c r="B48" s="51"/>
      <c r="C48" s="41" t="s">
        <v>176</v>
      </c>
      <c r="D48" s="36"/>
      <c r="E48" s="37">
        <v>6400</v>
      </c>
      <c r="F48" s="26">
        <f t="shared" si="0"/>
        <v>6400</v>
      </c>
      <c r="G48" s="9">
        <f t="shared" si="1"/>
        <v>3.5280122463479079E-3</v>
      </c>
    </row>
    <row r="49" spans="2:7" ht="14.25" thickTop="1" thickBot="1" x14ac:dyDescent="0.25">
      <c r="B49" s="51"/>
      <c r="C49" s="41" t="s">
        <v>20</v>
      </c>
      <c r="D49" s="36"/>
      <c r="E49" s="37">
        <v>2247</v>
      </c>
      <c r="F49" s="26">
        <f t="shared" si="0"/>
        <v>2247</v>
      </c>
      <c r="G49" s="9">
        <f t="shared" si="1"/>
        <v>1.2386630496162108E-3</v>
      </c>
    </row>
    <row r="50" spans="2:7" ht="14.25" thickTop="1" thickBot="1" x14ac:dyDescent="0.25">
      <c r="B50" s="51"/>
      <c r="C50" s="41" t="s">
        <v>33</v>
      </c>
      <c r="D50" s="36">
        <v>5466.66</v>
      </c>
      <c r="E50" s="37">
        <v>44312.25</v>
      </c>
      <c r="F50" s="26">
        <f t="shared" si="0"/>
        <v>49778.91</v>
      </c>
      <c r="G50" s="9">
        <f t="shared" si="1"/>
        <v>2.7440719389039119E-2</v>
      </c>
    </row>
    <row r="51" spans="2:7" ht="14.25" thickTop="1" thickBot="1" x14ac:dyDescent="0.25">
      <c r="B51" s="51"/>
      <c r="C51" s="41" t="s">
        <v>34</v>
      </c>
      <c r="D51" s="36">
        <v>17027.86</v>
      </c>
      <c r="E51" s="37">
        <v>107598.76</v>
      </c>
      <c r="F51" s="6">
        <f t="shared" si="0"/>
        <v>124626.62</v>
      </c>
      <c r="G51" s="9">
        <f t="shared" si="1"/>
        <v>6.8700662747022981E-2</v>
      </c>
    </row>
    <row r="52" spans="2:7" ht="14.25" thickTop="1" thickBot="1" x14ac:dyDescent="0.25">
      <c r="B52" s="51"/>
      <c r="C52" s="41" t="s">
        <v>35</v>
      </c>
      <c r="D52" s="36"/>
      <c r="E52" s="37">
        <v>38445.269999999997</v>
      </c>
      <c r="F52" s="26">
        <f t="shared" si="0"/>
        <v>38445.269999999997</v>
      </c>
      <c r="G52" s="9">
        <f t="shared" si="1"/>
        <v>2.1193028652211222E-2</v>
      </c>
    </row>
    <row r="53" spans="2:7" ht="14.25" thickTop="1" thickBot="1" x14ac:dyDescent="0.25">
      <c r="B53" s="51"/>
      <c r="C53" s="41" t="s">
        <v>36</v>
      </c>
      <c r="D53" s="36"/>
      <c r="E53" s="37">
        <v>25984.48</v>
      </c>
      <c r="F53" s="26">
        <f t="shared" si="0"/>
        <v>25984.48</v>
      </c>
      <c r="G53" s="9">
        <f t="shared" si="1"/>
        <v>1.4323994321090983E-2</v>
      </c>
    </row>
    <row r="54" spans="2:7" ht="14.25" thickTop="1" thickBot="1" x14ac:dyDescent="0.25">
      <c r="B54" s="51"/>
      <c r="C54" s="41" t="s">
        <v>38</v>
      </c>
      <c r="D54" s="36"/>
      <c r="E54" s="37">
        <v>27089.55</v>
      </c>
      <c r="F54" s="26">
        <f t="shared" si="0"/>
        <v>27089.55</v>
      </c>
      <c r="G54" s="9">
        <f t="shared" si="1"/>
        <v>1.4933166273133432E-2</v>
      </c>
    </row>
    <row r="55" spans="2:7" ht="14.25" thickTop="1" thickBot="1" x14ac:dyDescent="0.25">
      <c r="B55" s="51"/>
      <c r="C55" s="41" t="s">
        <v>41</v>
      </c>
      <c r="D55" s="36"/>
      <c r="E55" s="37">
        <v>58125.07</v>
      </c>
      <c r="F55" s="26">
        <f t="shared" si="0"/>
        <v>58125.07</v>
      </c>
      <c r="G55" s="9">
        <f t="shared" si="1"/>
        <v>3.2041556059348344E-2</v>
      </c>
    </row>
    <row r="56" spans="2:7" ht="14.25" thickTop="1" thickBot="1" x14ac:dyDescent="0.25">
      <c r="B56" s="51"/>
      <c r="C56" s="41" t="s">
        <v>191</v>
      </c>
      <c r="D56" s="36">
        <v>1404.58</v>
      </c>
      <c r="E56" s="37"/>
      <c r="F56" s="26">
        <f t="shared" si="0"/>
        <v>1404.58</v>
      </c>
      <c r="G56" s="9">
        <f t="shared" si="1"/>
        <v>7.7427741265239758E-4</v>
      </c>
    </row>
    <row r="57" spans="2:7" ht="13.5" thickTop="1" x14ac:dyDescent="0.2">
      <c r="B57" s="32"/>
      <c r="C57" s="10"/>
      <c r="D57" s="38">
        <f>SUM(D4:D56)</f>
        <v>838993.38000000012</v>
      </c>
      <c r="E57" s="38">
        <f t="shared" ref="E57:F57" si="2">SUM(E4:E56)</f>
        <v>975059.28</v>
      </c>
      <c r="F57" s="38">
        <f t="shared" si="2"/>
        <v>1814052.6600000006</v>
      </c>
      <c r="G57" s="39">
        <f>SUM(G4:G56)</f>
        <v>0.99999999999999967</v>
      </c>
    </row>
  </sheetData>
  <mergeCells count="3">
    <mergeCell ref="B1:G1"/>
    <mergeCell ref="B4:B45"/>
    <mergeCell ref="B46:B56"/>
  </mergeCells>
  <conditionalFormatting sqref="G4:G56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showGridLines="0" zoomScale="80" zoomScaleNormal="80" workbookViewId="0">
      <pane xSplit="1" ySplit="3" topLeftCell="B4" activePane="bottomRight" state="frozen"/>
      <selection activeCell="B1" sqref="B1:H1"/>
      <selection pane="topRight" activeCell="B1" sqref="B1:H1"/>
      <selection pane="bottomLeft" activeCell="B1" sqref="B1:H1"/>
      <selection pane="bottomRigh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184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69</v>
      </c>
      <c r="C3" s="11" t="s">
        <v>66</v>
      </c>
      <c r="D3" s="22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1" t="s">
        <v>96</v>
      </c>
      <c r="C4" s="41" t="s">
        <v>2</v>
      </c>
      <c r="D4" s="36">
        <v>1212.7</v>
      </c>
      <c r="E4" s="37"/>
      <c r="F4" s="26">
        <f>SUM(D4,E4)</f>
        <v>1212.7</v>
      </c>
      <c r="G4" s="9">
        <f>F4/$F$54</f>
        <v>8.5975245991860578E-4</v>
      </c>
    </row>
    <row r="5" spans="2:7" ht="14.25" thickTop="1" thickBot="1" x14ac:dyDescent="0.25">
      <c r="B5" s="51"/>
      <c r="C5" s="41" t="s">
        <v>3</v>
      </c>
      <c r="D5" s="36">
        <v>9600</v>
      </c>
      <c r="E5" s="37">
        <v>1200</v>
      </c>
      <c r="F5" s="26">
        <f t="shared" ref="F5:F53" si="0">SUM(D5,E5)</f>
        <v>10800</v>
      </c>
      <c r="G5" s="9">
        <f t="shared" ref="G5:G53" si="1">F5/$F$54</f>
        <v>7.6567383253244347E-3</v>
      </c>
    </row>
    <row r="6" spans="2:7" ht="14.25" thickTop="1" thickBot="1" x14ac:dyDescent="0.25">
      <c r="B6" s="51"/>
      <c r="C6" s="41" t="s">
        <v>5</v>
      </c>
      <c r="D6" s="36">
        <v>5899.08</v>
      </c>
      <c r="E6" s="37"/>
      <c r="F6" s="26">
        <f t="shared" si="0"/>
        <v>5899.08</v>
      </c>
      <c r="G6" s="9">
        <f t="shared" si="1"/>
        <v>4.1821955481624873E-3</v>
      </c>
    </row>
    <row r="7" spans="2:7" ht="14.25" thickTop="1" thickBot="1" x14ac:dyDescent="0.25">
      <c r="B7" s="51"/>
      <c r="C7" s="41" t="s">
        <v>7</v>
      </c>
      <c r="D7" s="36">
        <v>36162</v>
      </c>
      <c r="E7" s="37"/>
      <c r="F7" s="26">
        <f t="shared" si="0"/>
        <v>36162</v>
      </c>
      <c r="G7" s="9">
        <f t="shared" si="1"/>
        <v>2.5637312159294649E-2</v>
      </c>
    </row>
    <row r="8" spans="2:7" ht="14.25" thickTop="1" thickBot="1" x14ac:dyDescent="0.25">
      <c r="B8" s="51"/>
      <c r="C8" s="41" t="s">
        <v>10</v>
      </c>
      <c r="D8" s="36"/>
      <c r="E8" s="37">
        <v>1356</v>
      </c>
      <c r="F8" s="26">
        <f t="shared" si="0"/>
        <v>1356</v>
      </c>
      <c r="G8" s="9">
        <f t="shared" si="1"/>
        <v>9.6134603417962351E-4</v>
      </c>
    </row>
    <row r="9" spans="2:7" ht="14.25" thickTop="1" thickBot="1" x14ac:dyDescent="0.25">
      <c r="B9" s="51"/>
      <c r="C9" s="41" t="s">
        <v>11</v>
      </c>
      <c r="D9" s="36"/>
      <c r="E9" s="37">
        <v>5923.18</v>
      </c>
      <c r="F9" s="26">
        <f t="shared" si="0"/>
        <v>5923.18</v>
      </c>
      <c r="G9" s="9">
        <f t="shared" si="1"/>
        <v>4.1992814179439989E-3</v>
      </c>
    </row>
    <row r="10" spans="2:7" ht="14.25" thickTop="1" thickBot="1" x14ac:dyDescent="0.25">
      <c r="B10" s="51"/>
      <c r="C10" s="41" t="s">
        <v>99</v>
      </c>
      <c r="D10" s="36"/>
      <c r="E10" s="37">
        <v>1560</v>
      </c>
      <c r="F10" s="26">
        <f t="shared" si="0"/>
        <v>1560</v>
      </c>
      <c r="G10" s="9">
        <f t="shared" si="1"/>
        <v>1.1059733136579738E-3</v>
      </c>
    </row>
    <row r="11" spans="2:7" ht="14.25" thickTop="1" thickBot="1" x14ac:dyDescent="0.25">
      <c r="B11" s="51"/>
      <c r="C11" s="41" t="s">
        <v>14</v>
      </c>
      <c r="D11" s="36"/>
      <c r="E11" s="37">
        <v>99.45</v>
      </c>
      <c r="F11" s="26">
        <f t="shared" si="0"/>
        <v>99.45</v>
      </c>
      <c r="G11" s="9">
        <f t="shared" si="1"/>
        <v>7.0505798745695836E-5</v>
      </c>
    </row>
    <row r="12" spans="2:7" ht="14.25" thickTop="1" thickBot="1" x14ac:dyDescent="0.25">
      <c r="B12" s="51"/>
      <c r="C12" s="41" t="s">
        <v>15</v>
      </c>
      <c r="D12" s="36"/>
      <c r="E12" s="37">
        <v>15190</v>
      </c>
      <c r="F12" s="26">
        <f t="shared" si="0"/>
        <v>15190</v>
      </c>
      <c r="G12" s="9">
        <f t="shared" si="1"/>
        <v>1.0769060663118349E-2</v>
      </c>
    </row>
    <row r="13" spans="2:7" ht="14.25" thickTop="1" thickBot="1" x14ac:dyDescent="0.25">
      <c r="B13" s="51"/>
      <c r="C13" s="41" t="s">
        <v>16</v>
      </c>
      <c r="D13" s="36"/>
      <c r="E13" s="37">
        <v>1440.3</v>
      </c>
      <c r="F13" s="26">
        <f t="shared" si="0"/>
        <v>1440.3</v>
      </c>
      <c r="G13" s="9">
        <f t="shared" si="1"/>
        <v>1.0211111305522948E-3</v>
      </c>
    </row>
    <row r="14" spans="2:7" ht="14.25" thickTop="1" thickBot="1" x14ac:dyDescent="0.25">
      <c r="B14" s="51"/>
      <c r="C14" s="41" t="s">
        <v>17</v>
      </c>
      <c r="D14" s="36"/>
      <c r="E14" s="37">
        <v>1971.43</v>
      </c>
      <c r="F14" s="26">
        <f t="shared" si="0"/>
        <v>1971.43</v>
      </c>
      <c r="G14" s="9">
        <f t="shared" si="1"/>
        <v>1.3976595959902176E-3</v>
      </c>
    </row>
    <row r="15" spans="2:7" ht="14.25" thickTop="1" thickBot="1" x14ac:dyDescent="0.25">
      <c r="B15" s="51"/>
      <c r="C15" s="41" t="s">
        <v>19</v>
      </c>
      <c r="D15" s="36">
        <v>4140</v>
      </c>
      <c r="E15" s="37">
        <v>28306.76</v>
      </c>
      <c r="F15" s="26">
        <f t="shared" si="0"/>
        <v>32446.76</v>
      </c>
      <c r="G15" s="9">
        <f t="shared" si="1"/>
        <v>2.3003365817092947E-2</v>
      </c>
    </row>
    <row r="16" spans="2:7" ht="14.25" thickTop="1" thickBot="1" x14ac:dyDescent="0.25">
      <c r="B16" s="51"/>
      <c r="C16" s="41" t="s">
        <v>103</v>
      </c>
      <c r="D16" s="36"/>
      <c r="E16" s="37">
        <v>2436</v>
      </c>
      <c r="F16" s="26">
        <f t="shared" si="0"/>
        <v>2436</v>
      </c>
      <c r="G16" s="9">
        <f t="shared" si="1"/>
        <v>1.7270198667120669E-3</v>
      </c>
    </row>
    <row r="17" spans="2:7" ht="14.25" thickTop="1" thickBot="1" x14ac:dyDescent="0.25">
      <c r="B17" s="51"/>
      <c r="C17" s="41" t="s">
        <v>20</v>
      </c>
      <c r="D17" s="36"/>
      <c r="E17" s="37">
        <v>4547.01</v>
      </c>
      <c r="F17" s="26">
        <f t="shared" si="0"/>
        <v>4547.01</v>
      </c>
      <c r="G17" s="9">
        <f t="shared" si="1"/>
        <v>3.2236357159845797E-3</v>
      </c>
    </row>
    <row r="18" spans="2:7" ht="14.25" thickTop="1" thickBot="1" x14ac:dyDescent="0.25">
      <c r="B18" s="51"/>
      <c r="C18" s="41" t="s">
        <v>21</v>
      </c>
      <c r="D18" s="36"/>
      <c r="E18" s="37">
        <v>2399.94</v>
      </c>
      <c r="F18" s="26">
        <f t="shared" si="0"/>
        <v>2399.94</v>
      </c>
      <c r="G18" s="9">
        <f t="shared" si="1"/>
        <v>1.7014548681925114E-3</v>
      </c>
    </row>
    <row r="19" spans="2:7" ht="14.25" thickTop="1" thickBot="1" x14ac:dyDescent="0.25">
      <c r="B19" s="51"/>
      <c r="C19" s="41" t="s">
        <v>23</v>
      </c>
      <c r="D19" s="36"/>
      <c r="E19" s="37">
        <v>205</v>
      </c>
      <c r="F19" s="26">
        <f t="shared" si="0"/>
        <v>205</v>
      </c>
      <c r="G19" s="9">
        <f t="shared" si="1"/>
        <v>1.453362367306953E-4</v>
      </c>
    </row>
    <row r="20" spans="2:7" ht="14.25" thickTop="1" thickBot="1" x14ac:dyDescent="0.25">
      <c r="B20" s="51"/>
      <c r="C20" s="41" t="s">
        <v>24</v>
      </c>
      <c r="D20" s="36">
        <v>1498.2</v>
      </c>
      <c r="E20" s="37">
        <v>2236.7199999999998</v>
      </c>
      <c r="F20" s="26">
        <f t="shared" si="0"/>
        <v>3734.92</v>
      </c>
      <c r="G20" s="9">
        <f t="shared" si="1"/>
        <v>2.6478986209278461E-3</v>
      </c>
    </row>
    <row r="21" spans="2:7" ht="14.25" thickTop="1" thickBot="1" x14ac:dyDescent="0.25">
      <c r="B21" s="51"/>
      <c r="C21" s="41" t="s">
        <v>27</v>
      </c>
      <c r="D21" s="36"/>
      <c r="E21" s="37">
        <v>757.85</v>
      </c>
      <c r="F21" s="26">
        <f t="shared" si="0"/>
        <v>757.85</v>
      </c>
      <c r="G21" s="9">
        <f t="shared" si="1"/>
        <v>5.3728325368954848E-4</v>
      </c>
    </row>
    <row r="22" spans="2:7" ht="14.25" thickTop="1" thickBot="1" x14ac:dyDescent="0.25">
      <c r="B22" s="51"/>
      <c r="C22" s="41" t="s">
        <v>28</v>
      </c>
      <c r="D22" s="36"/>
      <c r="E22" s="37">
        <v>1862.45</v>
      </c>
      <c r="F22" s="26">
        <f t="shared" si="0"/>
        <v>1862.45</v>
      </c>
      <c r="G22" s="9">
        <f t="shared" si="1"/>
        <v>1.3203974346296754E-3</v>
      </c>
    </row>
    <row r="23" spans="2:7" ht="14.25" thickTop="1" thickBot="1" x14ac:dyDescent="0.25">
      <c r="B23" s="51"/>
      <c r="C23" s="41" t="s">
        <v>32</v>
      </c>
      <c r="D23" s="36"/>
      <c r="E23" s="37">
        <v>942</v>
      </c>
      <c r="F23" s="26">
        <f t="shared" si="0"/>
        <v>942</v>
      </c>
      <c r="G23" s="9">
        <f t="shared" si="1"/>
        <v>6.6783773170885346E-4</v>
      </c>
    </row>
    <row r="24" spans="2:7" ht="14.25" thickTop="1" thickBot="1" x14ac:dyDescent="0.25">
      <c r="B24" s="51"/>
      <c r="C24" s="41" t="s">
        <v>33</v>
      </c>
      <c r="D24" s="36">
        <v>70942.100000000006</v>
      </c>
      <c r="E24" s="37">
        <v>90103.96</v>
      </c>
      <c r="F24" s="6">
        <f t="shared" si="0"/>
        <v>161046.06</v>
      </c>
      <c r="G24" s="9">
        <f t="shared" si="1"/>
        <v>0.11417477219856467</v>
      </c>
    </row>
    <row r="25" spans="2:7" ht="14.25" thickTop="1" thickBot="1" x14ac:dyDescent="0.25">
      <c r="B25" s="51"/>
      <c r="C25" s="41" t="s">
        <v>34</v>
      </c>
      <c r="D25" s="36">
        <v>99369.34</v>
      </c>
      <c r="E25" s="37">
        <v>125510.56</v>
      </c>
      <c r="F25" s="6">
        <f t="shared" si="0"/>
        <v>224879.9</v>
      </c>
      <c r="G25" s="9">
        <f t="shared" si="1"/>
        <v>0.15943023601158576</v>
      </c>
    </row>
    <row r="26" spans="2:7" ht="14.25" thickTop="1" thickBot="1" x14ac:dyDescent="0.25">
      <c r="B26" s="51"/>
      <c r="C26" s="41" t="s">
        <v>35</v>
      </c>
      <c r="D26" s="36">
        <v>64118.6</v>
      </c>
      <c r="E26" s="37">
        <v>96177.9</v>
      </c>
      <c r="F26" s="6">
        <f t="shared" si="0"/>
        <v>160296.5</v>
      </c>
      <c r="G26" s="9">
        <f t="shared" si="1"/>
        <v>0.11364336620049706</v>
      </c>
    </row>
    <row r="27" spans="2:7" ht="14.25" thickTop="1" thickBot="1" x14ac:dyDescent="0.25">
      <c r="B27" s="51"/>
      <c r="C27" s="41" t="s">
        <v>36</v>
      </c>
      <c r="D27" s="36">
        <v>32295.8</v>
      </c>
      <c r="E27" s="37">
        <v>34321.03</v>
      </c>
      <c r="F27" s="26">
        <f t="shared" si="0"/>
        <v>66616.83</v>
      </c>
      <c r="G27" s="9">
        <f t="shared" si="1"/>
        <v>4.7228484756724309E-2</v>
      </c>
    </row>
    <row r="28" spans="2:7" ht="14.25" thickTop="1" thickBot="1" x14ac:dyDescent="0.25">
      <c r="B28" s="51"/>
      <c r="C28" s="41" t="s">
        <v>77</v>
      </c>
      <c r="D28" s="36"/>
      <c r="E28" s="37">
        <v>9433.6200000000008</v>
      </c>
      <c r="F28" s="26">
        <f t="shared" si="0"/>
        <v>9433.6200000000008</v>
      </c>
      <c r="G28" s="9">
        <f t="shared" si="1"/>
        <v>6.6880333148654726E-3</v>
      </c>
    </row>
    <row r="29" spans="2:7" ht="14.25" thickTop="1" thickBot="1" x14ac:dyDescent="0.25">
      <c r="B29" s="51"/>
      <c r="C29" s="41" t="s">
        <v>38</v>
      </c>
      <c r="D29" s="36">
        <v>41145.919999999998</v>
      </c>
      <c r="E29" s="37">
        <v>22200</v>
      </c>
      <c r="F29" s="26">
        <f t="shared" si="0"/>
        <v>63345.919999999998</v>
      </c>
      <c r="G29" s="9">
        <f t="shared" si="1"/>
        <v>4.4909549390457E-2</v>
      </c>
    </row>
    <row r="30" spans="2:7" ht="14.25" thickTop="1" thickBot="1" x14ac:dyDescent="0.25">
      <c r="B30" s="51"/>
      <c r="C30" s="41" t="s">
        <v>39</v>
      </c>
      <c r="D30" s="36">
        <v>3317.79</v>
      </c>
      <c r="E30" s="37">
        <v>25247.41</v>
      </c>
      <c r="F30" s="26">
        <f t="shared" si="0"/>
        <v>28565.200000000001</v>
      </c>
      <c r="G30" s="9">
        <f t="shared" si="1"/>
        <v>2.0251505704681254E-2</v>
      </c>
    </row>
    <row r="31" spans="2:7" ht="14.25" thickTop="1" thickBot="1" x14ac:dyDescent="0.25">
      <c r="B31" s="51"/>
      <c r="C31" s="41" t="s">
        <v>41</v>
      </c>
      <c r="D31" s="36">
        <v>103173.56</v>
      </c>
      <c r="E31" s="37">
        <v>42888.02</v>
      </c>
      <c r="F31" s="6">
        <f t="shared" si="0"/>
        <v>146061.57999999999</v>
      </c>
      <c r="G31" s="9">
        <f t="shared" si="1"/>
        <v>0.10355141642994822</v>
      </c>
    </row>
    <row r="32" spans="2:7" ht="14.25" thickTop="1" thickBot="1" x14ac:dyDescent="0.25">
      <c r="B32" s="51"/>
      <c r="C32" s="41" t="s">
        <v>42</v>
      </c>
      <c r="D32" s="36">
        <v>183.76</v>
      </c>
      <c r="E32" s="37">
        <v>1416.14</v>
      </c>
      <c r="F32" s="26">
        <f t="shared" si="0"/>
        <v>1599.9</v>
      </c>
      <c r="G32" s="9">
        <f t="shared" si="1"/>
        <v>1.1342607080265337E-3</v>
      </c>
    </row>
    <row r="33" spans="2:7" ht="14.25" customHeight="1" thickTop="1" thickBot="1" x14ac:dyDescent="0.25">
      <c r="B33" s="51"/>
      <c r="C33" s="41" t="s">
        <v>43</v>
      </c>
      <c r="D33" s="36"/>
      <c r="E33" s="37">
        <v>326.89</v>
      </c>
      <c r="F33" s="26">
        <f t="shared" si="0"/>
        <v>326.89</v>
      </c>
      <c r="G33" s="9">
        <f t="shared" si="1"/>
        <v>2.3175103621900965E-4</v>
      </c>
    </row>
    <row r="34" spans="2:7" ht="14.25" thickTop="1" thickBot="1" x14ac:dyDescent="0.25">
      <c r="B34" s="51"/>
      <c r="C34" s="41" t="s">
        <v>192</v>
      </c>
      <c r="D34" s="36">
        <v>5700</v>
      </c>
      <c r="E34" s="37">
        <v>3800</v>
      </c>
      <c r="F34" s="26">
        <f t="shared" si="0"/>
        <v>9500</v>
      </c>
      <c r="G34" s="9">
        <f t="shared" si="1"/>
        <v>6.7350938972761233E-3</v>
      </c>
    </row>
    <row r="35" spans="2:7" ht="14.25" thickTop="1" thickBot="1" x14ac:dyDescent="0.25">
      <c r="B35" s="51"/>
      <c r="C35" s="41" t="s">
        <v>44</v>
      </c>
      <c r="D35" s="36">
        <v>8143.42</v>
      </c>
      <c r="E35" s="37">
        <v>3416.11</v>
      </c>
      <c r="F35" s="26">
        <f t="shared" si="0"/>
        <v>11559.53</v>
      </c>
      <c r="G35" s="9">
        <f t="shared" si="1"/>
        <v>8.1952126271979224E-3</v>
      </c>
    </row>
    <row r="36" spans="2:7" ht="14.25" thickTop="1" thickBot="1" x14ac:dyDescent="0.25">
      <c r="B36" s="51"/>
      <c r="C36" s="41" t="s">
        <v>45</v>
      </c>
      <c r="D36" s="36"/>
      <c r="E36" s="37">
        <v>2649</v>
      </c>
      <c r="F36" s="26">
        <f t="shared" si="0"/>
        <v>2649</v>
      </c>
      <c r="G36" s="9">
        <f t="shared" si="1"/>
        <v>1.878027761461521E-3</v>
      </c>
    </row>
    <row r="37" spans="2:7" ht="14.25" thickTop="1" thickBot="1" x14ac:dyDescent="0.25">
      <c r="B37" s="51"/>
      <c r="C37" s="41" t="s">
        <v>46</v>
      </c>
      <c r="D37" s="36">
        <v>4950</v>
      </c>
      <c r="E37" s="37"/>
      <c r="F37" s="26">
        <f t="shared" si="0"/>
        <v>4950</v>
      </c>
      <c r="G37" s="9">
        <f t="shared" si="1"/>
        <v>3.5093383991070324E-3</v>
      </c>
    </row>
    <row r="38" spans="2:7" ht="14.25" thickTop="1" thickBot="1" x14ac:dyDescent="0.25">
      <c r="B38" s="51"/>
      <c r="C38" s="41" t="s">
        <v>47</v>
      </c>
      <c r="D38" s="36">
        <v>29675.23</v>
      </c>
      <c r="E38" s="37">
        <v>29046.78</v>
      </c>
      <c r="F38" s="26">
        <f t="shared" si="0"/>
        <v>58722.009999999995</v>
      </c>
      <c r="G38" s="9">
        <f t="shared" si="1"/>
        <v>4.1631394861767097E-2</v>
      </c>
    </row>
    <row r="39" spans="2:7" ht="14.25" thickTop="1" thickBot="1" x14ac:dyDescent="0.25">
      <c r="B39" s="51"/>
      <c r="C39" s="41" t="s">
        <v>34</v>
      </c>
      <c r="D39" s="36">
        <v>1676.18</v>
      </c>
      <c r="E39" s="37"/>
      <c r="F39" s="26">
        <f t="shared" si="0"/>
        <v>1676.18</v>
      </c>
      <c r="G39" s="9">
        <f t="shared" si="1"/>
        <v>1.1883399672353993E-3</v>
      </c>
    </row>
    <row r="40" spans="2:7" ht="14.25" thickTop="1" thickBot="1" x14ac:dyDescent="0.25">
      <c r="B40" s="51"/>
      <c r="C40" s="41" t="s">
        <v>32</v>
      </c>
      <c r="D40" s="36">
        <v>22946.38</v>
      </c>
      <c r="E40" s="37">
        <v>21268.799999999999</v>
      </c>
      <c r="F40" s="26">
        <f t="shared" si="0"/>
        <v>44215.18</v>
      </c>
      <c r="G40" s="9">
        <f t="shared" si="1"/>
        <v>3.1346672524733186E-2</v>
      </c>
    </row>
    <row r="41" spans="2:7" ht="14.25" thickTop="1" thickBot="1" x14ac:dyDescent="0.25">
      <c r="B41" s="51"/>
      <c r="C41" s="41" t="s">
        <v>48</v>
      </c>
      <c r="D41" s="36"/>
      <c r="E41" s="37">
        <v>16610</v>
      </c>
      <c r="F41" s="26">
        <f t="shared" si="0"/>
        <v>16610</v>
      </c>
      <c r="G41" s="9">
        <f t="shared" si="1"/>
        <v>1.1775779961448043E-2</v>
      </c>
    </row>
    <row r="42" spans="2:7" ht="14.25" thickTop="1" thickBot="1" x14ac:dyDescent="0.25">
      <c r="B42" s="51"/>
      <c r="C42" s="41" t="s">
        <v>52</v>
      </c>
      <c r="D42" s="36">
        <v>37877.879999999997</v>
      </c>
      <c r="E42" s="37">
        <v>26833.08</v>
      </c>
      <c r="F42" s="26">
        <f t="shared" si="0"/>
        <v>64710.96</v>
      </c>
      <c r="G42" s="9">
        <f t="shared" si="1"/>
        <v>4.5877304398197823E-2</v>
      </c>
    </row>
    <row r="43" spans="2:7" ht="14.25" thickTop="1" thickBot="1" x14ac:dyDescent="0.25">
      <c r="B43" s="51"/>
      <c r="C43" s="41" t="s">
        <v>54</v>
      </c>
      <c r="D43" s="36"/>
      <c r="E43" s="37">
        <v>1126.4000000000001</v>
      </c>
      <c r="F43" s="26">
        <f t="shared" si="0"/>
        <v>1126.4000000000001</v>
      </c>
      <c r="G43" s="9">
        <f t="shared" si="1"/>
        <v>7.9856944904124478E-4</v>
      </c>
    </row>
    <row r="44" spans="2:7" ht="14.25" thickTop="1" thickBot="1" x14ac:dyDescent="0.25">
      <c r="B44" s="51"/>
      <c r="C44" s="41" t="s">
        <v>55</v>
      </c>
      <c r="D44" s="36">
        <v>224.78</v>
      </c>
      <c r="E44" s="37"/>
      <c r="F44" s="26">
        <f t="shared" si="0"/>
        <v>224.78</v>
      </c>
      <c r="G44" s="9">
        <f t="shared" si="1"/>
        <v>1.5935941118207651E-4</v>
      </c>
    </row>
    <row r="45" spans="2:7" ht="14.25" thickTop="1" thickBot="1" x14ac:dyDescent="0.25">
      <c r="B45" s="51"/>
      <c r="C45" s="41" t="s">
        <v>58</v>
      </c>
      <c r="D45" s="36">
        <v>302.3</v>
      </c>
      <c r="E45" s="37">
        <v>302.64</v>
      </c>
      <c r="F45" s="26">
        <f t="shared" si="0"/>
        <v>604.94000000000005</v>
      </c>
      <c r="G45" s="9">
        <f t="shared" si="1"/>
        <v>4.2887660023349666E-4</v>
      </c>
    </row>
    <row r="46" spans="2:7" ht="14.25" thickTop="1" thickBot="1" x14ac:dyDescent="0.25">
      <c r="B46" s="51"/>
      <c r="C46" s="41" t="s">
        <v>59</v>
      </c>
      <c r="D46" s="36">
        <v>1011.66</v>
      </c>
      <c r="E46" s="37"/>
      <c r="F46" s="26">
        <f t="shared" si="0"/>
        <v>1011.66</v>
      </c>
      <c r="G46" s="9">
        <f t="shared" si="1"/>
        <v>7.1722369390719604E-4</v>
      </c>
    </row>
    <row r="47" spans="2:7" ht="14.25" thickTop="1" thickBot="1" x14ac:dyDescent="0.25">
      <c r="B47" s="51"/>
      <c r="C47" s="41" t="s">
        <v>60</v>
      </c>
      <c r="D47" s="36">
        <v>600</v>
      </c>
      <c r="E47" s="37"/>
      <c r="F47" s="26">
        <f t="shared" si="0"/>
        <v>600</v>
      </c>
      <c r="G47" s="9">
        <f t="shared" si="1"/>
        <v>4.2537435140691302E-4</v>
      </c>
    </row>
    <row r="48" spans="2:7" ht="14.25" thickTop="1" thickBot="1" x14ac:dyDescent="0.25">
      <c r="B48" s="51"/>
      <c r="C48" s="41" t="s">
        <v>49</v>
      </c>
      <c r="D48" s="36">
        <v>4397.28</v>
      </c>
      <c r="E48" s="37">
        <v>36350.720000000001</v>
      </c>
      <c r="F48" s="26">
        <f t="shared" si="0"/>
        <v>40748</v>
      </c>
      <c r="G48" s="9">
        <f t="shared" si="1"/>
        <v>2.8888590118548153E-2</v>
      </c>
    </row>
    <row r="49" spans="2:7" ht="14.25" thickTop="1" thickBot="1" x14ac:dyDescent="0.25">
      <c r="B49" s="51"/>
      <c r="C49" s="41" t="s">
        <v>56</v>
      </c>
      <c r="D49" s="36">
        <v>32.89</v>
      </c>
      <c r="E49" s="37"/>
      <c r="F49" s="26">
        <f t="shared" si="0"/>
        <v>32.89</v>
      </c>
      <c r="G49" s="9">
        <f t="shared" si="1"/>
        <v>2.3317604029622283E-5</v>
      </c>
    </row>
    <row r="50" spans="2:7" ht="14.25" thickTop="1" thickBot="1" x14ac:dyDescent="0.25">
      <c r="B50" s="51"/>
      <c r="C50" s="41" t="s">
        <v>190</v>
      </c>
      <c r="D50" s="36">
        <v>188.4</v>
      </c>
      <c r="E50" s="37"/>
      <c r="F50" s="26">
        <f t="shared" si="0"/>
        <v>188.4</v>
      </c>
      <c r="G50" s="9">
        <f t="shared" si="1"/>
        <v>1.335675463417707E-4</v>
      </c>
    </row>
    <row r="51" spans="2:7" ht="14.25" thickTop="1" thickBot="1" x14ac:dyDescent="0.25">
      <c r="B51" s="51" t="s">
        <v>64</v>
      </c>
      <c r="C51" s="41" t="s">
        <v>3</v>
      </c>
      <c r="D51" s="36">
        <v>108880</v>
      </c>
      <c r="E51" s="37"/>
      <c r="F51" s="6">
        <f t="shared" si="0"/>
        <v>108880</v>
      </c>
      <c r="G51" s="9">
        <f t="shared" si="1"/>
        <v>7.7191265635307815E-2</v>
      </c>
    </row>
    <row r="52" spans="2:7" ht="14.25" thickTop="1" thickBot="1" x14ac:dyDescent="0.25">
      <c r="B52" s="51"/>
      <c r="C52" s="41" t="s">
        <v>8</v>
      </c>
      <c r="D52" s="36">
        <v>36174.6</v>
      </c>
      <c r="E52" s="37">
        <v>7982</v>
      </c>
      <c r="F52" s="26">
        <f t="shared" si="0"/>
        <v>44156.6</v>
      </c>
      <c r="G52" s="9">
        <f t="shared" si="1"/>
        <v>3.1305141808890824E-2</v>
      </c>
    </row>
    <row r="53" spans="2:7" ht="14.25" thickTop="1" thickBot="1" x14ac:dyDescent="0.25">
      <c r="B53" s="51"/>
      <c r="C53" s="41" t="s">
        <v>19</v>
      </c>
      <c r="D53" s="36"/>
      <c r="E53" s="37">
        <v>5237.28</v>
      </c>
      <c r="F53" s="26">
        <f t="shared" si="0"/>
        <v>5237.28</v>
      </c>
      <c r="G53" s="9">
        <f t="shared" si="1"/>
        <v>3.7130076385606622E-3</v>
      </c>
    </row>
    <row r="54" spans="2:7" ht="13.5" thickTop="1" x14ac:dyDescent="0.2">
      <c r="B54" s="32"/>
      <c r="C54" s="10"/>
      <c r="D54" s="38">
        <f>SUM(D4:D53)</f>
        <v>735839.85</v>
      </c>
      <c r="E54" s="38">
        <f t="shared" ref="E54:F54" si="2">SUM(E4:E53)</f>
        <v>674682.43000000017</v>
      </c>
      <c r="F54" s="38">
        <f t="shared" si="2"/>
        <v>1410522.2799999996</v>
      </c>
      <c r="G54" s="39">
        <f>SUM(G4:G53)</f>
        <v>1.0000000000000002</v>
      </c>
    </row>
  </sheetData>
  <mergeCells count="3">
    <mergeCell ref="B1:G1"/>
    <mergeCell ref="B4:B50"/>
    <mergeCell ref="B51:B53"/>
  </mergeCells>
  <conditionalFormatting sqref="G4:G53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1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2º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2021-07-23T18:38:48Z</dcterms:modified>
</cp:coreProperties>
</file>