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tabRatio="786"/>
  </bookViews>
  <sheets>
    <sheet name="3º Trimestre" sheetId="4" r:id="rId1"/>
    <sheet name="Despesas Correntes" sheetId="1" r:id="rId2"/>
    <sheet name="Folha" sheetId="2" r:id="rId3"/>
    <sheet name="Investimentos" sheetId="17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</workbook>
</file>

<file path=xl/calcChain.xml><?xml version="1.0" encoding="utf-8"?>
<calcChain xmlns="http://schemas.openxmlformats.org/spreadsheetml/2006/main">
  <c r="C33" i="4" l="1"/>
  <c r="C31" i="4"/>
  <c r="C32" i="4"/>
  <c r="C30" i="4"/>
  <c r="C29" i="4"/>
  <c r="C28" i="4"/>
  <c r="B31" i="4"/>
  <c r="B32" i="4"/>
  <c r="B30" i="4"/>
  <c r="B29" i="4"/>
  <c r="B28" i="4"/>
  <c r="E44" i="17"/>
  <c r="D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4" i="17"/>
  <c r="F44" i="17" l="1"/>
  <c r="G24" i="17" s="1"/>
  <c r="G23" i="17" l="1"/>
  <c r="G39" i="17"/>
  <c r="G7" i="17"/>
  <c r="G25" i="17"/>
  <c r="G5" i="17"/>
  <c r="G9" i="17"/>
  <c r="G43" i="17"/>
  <c r="G22" i="17"/>
  <c r="G12" i="17"/>
  <c r="G32" i="17"/>
  <c r="G31" i="17"/>
  <c r="G4" i="17"/>
  <c r="G17" i="17"/>
  <c r="G19" i="17"/>
  <c r="G35" i="17"/>
  <c r="G14" i="17"/>
  <c r="G40" i="17"/>
  <c r="G38" i="17"/>
  <c r="G42" i="17"/>
  <c r="G34" i="17"/>
  <c r="G26" i="17"/>
  <c r="G18" i="17"/>
  <c r="G10" i="17"/>
  <c r="G37" i="17"/>
  <c r="G11" i="17"/>
  <c r="G29" i="17"/>
  <c r="G27" i="17"/>
  <c r="G6" i="17"/>
  <c r="G28" i="17"/>
  <c r="G16" i="17"/>
  <c r="G15" i="17"/>
  <c r="G41" i="17"/>
  <c r="G21" i="17"/>
  <c r="G33" i="17"/>
  <c r="G13" i="17"/>
  <c r="G30" i="17"/>
  <c r="G20" i="17"/>
  <c r="G36" i="17"/>
  <c r="G8" i="17"/>
  <c r="G44" i="17" l="1"/>
  <c r="C11" i="4" l="1"/>
  <c r="C10" i="4"/>
  <c r="C9" i="4"/>
  <c r="C7" i="4"/>
  <c r="C8" i="4"/>
  <c r="C6" i="4"/>
  <c r="B10" i="4"/>
  <c r="B9" i="4"/>
  <c r="B7" i="4"/>
  <c r="B8" i="4"/>
  <c r="B6" i="4"/>
  <c r="G8" i="1"/>
  <c r="G12" i="1"/>
  <c r="G16" i="1"/>
  <c r="G20" i="1"/>
  <c r="G24" i="1"/>
  <c r="G28" i="1"/>
  <c r="G32" i="1"/>
  <c r="G36" i="1"/>
  <c r="G40" i="1"/>
  <c r="G44" i="1"/>
  <c r="G48" i="1"/>
  <c r="G52" i="1"/>
  <c r="G56" i="1"/>
  <c r="G60" i="1"/>
  <c r="G64" i="1"/>
  <c r="G68" i="1"/>
  <c r="G72" i="1"/>
  <c r="G76" i="1"/>
  <c r="G80" i="1"/>
  <c r="G84" i="1"/>
  <c r="G88" i="1"/>
  <c r="G92" i="1"/>
  <c r="G96" i="1"/>
  <c r="G100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F145" i="1"/>
  <c r="F146" i="1"/>
  <c r="F147" i="1"/>
  <c r="F148" i="1"/>
  <c r="F149" i="1"/>
  <c r="E150" i="1"/>
  <c r="F150" i="1"/>
  <c r="G5" i="1" s="1"/>
  <c r="D150" i="1"/>
  <c r="C52" i="4"/>
  <c r="C51" i="4"/>
  <c r="C50" i="4"/>
  <c r="C49" i="4"/>
  <c r="C48" i="4"/>
  <c r="C47" i="4"/>
  <c r="C46" i="4"/>
  <c r="C45" i="4"/>
  <c r="C44" i="4"/>
  <c r="C43" i="4"/>
  <c r="C42" i="4"/>
  <c r="C41" i="4"/>
  <c r="C20" i="4"/>
  <c r="C19" i="4"/>
  <c r="C18" i="4"/>
  <c r="C17" i="4"/>
  <c r="B20" i="4"/>
  <c r="B19" i="4"/>
  <c r="B18" i="4"/>
  <c r="B17" i="4"/>
  <c r="E50" i="15"/>
  <c r="F50" i="15"/>
  <c r="G5" i="15" s="1"/>
  <c r="D50" i="15"/>
  <c r="F43" i="15"/>
  <c r="F44" i="15"/>
  <c r="F45" i="15"/>
  <c r="F46" i="15"/>
  <c r="F47" i="15"/>
  <c r="F48" i="15"/>
  <c r="F49" i="15"/>
  <c r="E43" i="14"/>
  <c r="F43" i="14"/>
  <c r="G5" i="14" s="1"/>
  <c r="D43" i="14"/>
  <c r="F38" i="14"/>
  <c r="F39" i="14"/>
  <c r="F40" i="14"/>
  <c r="F41" i="14"/>
  <c r="F42" i="14"/>
  <c r="E36" i="13"/>
  <c r="F36" i="13"/>
  <c r="G7" i="13" s="1"/>
  <c r="D36" i="13"/>
  <c r="F28" i="13"/>
  <c r="F29" i="13"/>
  <c r="F30" i="13"/>
  <c r="F31" i="13"/>
  <c r="F32" i="13"/>
  <c r="F33" i="13"/>
  <c r="F34" i="13"/>
  <c r="F35" i="13"/>
  <c r="G5" i="12"/>
  <c r="G7" i="12"/>
  <c r="G9" i="12"/>
  <c r="G11" i="12"/>
  <c r="G13" i="12"/>
  <c r="G15" i="12"/>
  <c r="G17" i="12"/>
  <c r="G19" i="12"/>
  <c r="G21" i="12"/>
  <c r="G23" i="12"/>
  <c r="G25" i="12"/>
  <c r="G27" i="12"/>
  <c r="G29" i="12"/>
  <c r="G31" i="12"/>
  <c r="G33" i="12"/>
  <c r="G35" i="12"/>
  <c r="G37" i="12"/>
  <c r="G39" i="12"/>
  <c r="G41" i="12"/>
  <c r="G43" i="12"/>
  <c r="G45" i="12"/>
  <c r="G47" i="12"/>
  <c r="G49" i="12"/>
  <c r="G51" i="12"/>
  <c r="E52" i="12"/>
  <c r="F52" i="12"/>
  <c r="G6" i="12" s="1"/>
  <c r="D52" i="12"/>
  <c r="F45" i="12"/>
  <c r="F46" i="12"/>
  <c r="F47" i="12"/>
  <c r="F48" i="12"/>
  <c r="F49" i="12"/>
  <c r="F50" i="12"/>
  <c r="F51" i="12"/>
  <c r="E39" i="11"/>
  <c r="F39" i="11"/>
  <c r="G5" i="11" s="1"/>
  <c r="D39" i="11"/>
  <c r="F38" i="11"/>
  <c r="E55" i="10"/>
  <c r="F55" i="10"/>
  <c r="G5" i="10" s="1"/>
  <c r="D55" i="10"/>
  <c r="F51" i="10"/>
  <c r="F52" i="10"/>
  <c r="F53" i="10"/>
  <c r="F54" i="10"/>
  <c r="E57" i="9"/>
  <c r="F57" i="9"/>
  <c r="G6" i="9" s="1"/>
  <c r="D57" i="9"/>
  <c r="F54" i="9"/>
  <c r="F55" i="9"/>
  <c r="F56" i="9"/>
  <c r="E61" i="8"/>
  <c r="F61" i="8"/>
  <c r="G5" i="8" s="1"/>
  <c r="D61" i="8"/>
  <c r="F57" i="8"/>
  <c r="F58" i="8"/>
  <c r="F59" i="8"/>
  <c r="F60" i="8"/>
  <c r="G5" i="7"/>
  <c r="G7" i="7"/>
  <c r="G9" i="7"/>
  <c r="G11" i="7"/>
  <c r="G13" i="7"/>
  <c r="G15" i="7"/>
  <c r="G17" i="7"/>
  <c r="G19" i="7"/>
  <c r="G21" i="7"/>
  <c r="G23" i="7"/>
  <c r="G25" i="7"/>
  <c r="G27" i="7"/>
  <c r="G29" i="7"/>
  <c r="G31" i="7"/>
  <c r="G33" i="7"/>
  <c r="G35" i="7"/>
  <c r="G37" i="7"/>
  <c r="G39" i="7"/>
  <c r="G41" i="7"/>
  <c r="G43" i="7"/>
  <c r="G45" i="7"/>
  <c r="G47" i="7"/>
  <c r="E48" i="7"/>
  <c r="F48" i="7"/>
  <c r="G6" i="7" s="1"/>
  <c r="D48" i="7"/>
  <c r="F42" i="7"/>
  <c r="F43" i="7"/>
  <c r="F44" i="7"/>
  <c r="F45" i="7"/>
  <c r="F46" i="7"/>
  <c r="F47" i="7"/>
  <c r="E46" i="6"/>
  <c r="F46" i="6"/>
  <c r="G5" i="6" s="1"/>
  <c r="D46" i="6"/>
  <c r="F42" i="6"/>
  <c r="F43" i="6"/>
  <c r="F44" i="6"/>
  <c r="F45" i="6"/>
  <c r="G5" i="5"/>
  <c r="G7" i="5"/>
  <c r="G9" i="5"/>
  <c r="G11" i="5"/>
  <c r="G13" i="5"/>
  <c r="G15" i="5"/>
  <c r="G17" i="5"/>
  <c r="G19" i="5"/>
  <c r="G21" i="5"/>
  <c r="G23" i="5"/>
  <c r="G25" i="5"/>
  <c r="G27" i="5"/>
  <c r="G29" i="5"/>
  <c r="G31" i="5"/>
  <c r="G33" i="5"/>
  <c r="G35" i="5"/>
  <c r="G37" i="5"/>
  <c r="G39" i="5"/>
  <c r="G41" i="5"/>
  <c r="G43" i="5"/>
  <c r="G45" i="5"/>
  <c r="G47" i="5"/>
  <c r="G49" i="5"/>
  <c r="G51" i="5"/>
  <c r="G53" i="5"/>
  <c r="G55" i="5"/>
  <c r="E56" i="5"/>
  <c r="F56" i="5"/>
  <c r="G6" i="5" s="1"/>
  <c r="D56" i="5"/>
  <c r="F45" i="5"/>
  <c r="F46" i="5"/>
  <c r="F47" i="5"/>
  <c r="F48" i="5"/>
  <c r="F49" i="5"/>
  <c r="F50" i="5"/>
  <c r="F51" i="5"/>
  <c r="F52" i="5"/>
  <c r="F53" i="5"/>
  <c r="F54" i="5"/>
  <c r="F55" i="5"/>
  <c r="F58" i="2"/>
  <c r="G58" i="2"/>
  <c r="G53" i="2"/>
  <c r="G54" i="2"/>
  <c r="G55" i="2"/>
  <c r="G56" i="2"/>
  <c r="G57" i="2"/>
  <c r="E58" i="2"/>
  <c r="F135" i="1"/>
  <c r="F136" i="1"/>
  <c r="F137" i="1"/>
  <c r="F138" i="1"/>
  <c r="F139" i="1"/>
  <c r="F140" i="1"/>
  <c r="F141" i="1"/>
  <c r="F142" i="1"/>
  <c r="F143" i="1"/>
  <c r="F144" i="1"/>
  <c r="G147" i="1" l="1"/>
  <c r="G143" i="1"/>
  <c r="G139" i="1"/>
  <c r="G135" i="1"/>
  <c r="G131" i="1"/>
  <c r="G127" i="1"/>
  <c r="G123" i="1"/>
  <c r="G119" i="1"/>
  <c r="G115" i="1"/>
  <c r="G111" i="1"/>
  <c r="G107" i="1"/>
  <c r="G103" i="1"/>
  <c r="G99" i="1"/>
  <c r="G95" i="1"/>
  <c r="G91" i="1"/>
  <c r="G87" i="1"/>
  <c r="G83" i="1"/>
  <c r="G79" i="1"/>
  <c r="G75" i="1"/>
  <c r="G71" i="1"/>
  <c r="G67" i="1"/>
  <c r="G63" i="1"/>
  <c r="G59" i="1"/>
  <c r="G55" i="1"/>
  <c r="G51" i="1"/>
  <c r="G47" i="1"/>
  <c r="G43" i="1"/>
  <c r="G39" i="1"/>
  <c r="G35" i="1"/>
  <c r="G31" i="1"/>
  <c r="G27" i="1"/>
  <c r="G23" i="1"/>
  <c r="G19" i="1"/>
  <c r="G15" i="1"/>
  <c r="G11" i="1"/>
  <c r="G7" i="1"/>
  <c r="G4" i="1"/>
  <c r="G146" i="1"/>
  <c r="G142" i="1"/>
  <c r="G138" i="1"/>
  <c r="G134" i="1"/>
  <c r="G130" i="1"/>
  <c r="G126" i="1"/>
  <c r="G122" i="1"/>
  <c r="G118" i="1"/>
  <c r="G114" i="1"/>
  <c r="G110" i="1"/>
  <c r="G106" i="1"/>
  <c r="G102" i="1"/>
  <c r="G98" i="1"/>
  <c r="G94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G149" i="1"/>
  <c r="G145" i="1"/>
  <c r="G141" i="1"/>
  <c r="G137" i="1"/>
  <c r="G133" i="1"/>
  <c r="G129" i="1"/>
  <c r="G125" i="1"/>
  <c r="G121" i="1"/>
  <c r="G117" i="1"/>
  <c r="G113" i="1"/>
  <c r="G109" i="1"/>
  <c r="G105" i="1"/>
  <c r="G101" i="1"/>
  <c r="G97" i="1"/>
  <c r="G93" i="1"/>
  <c r="G89" i="1"/>
  <c r="G85" i="1"/>
  <c r="G81" i="1"/>
  <c r="G77" i="1"/>
  <c r="G73" i="1"/>
  <c r="G69" i="1"/>
  <c r="G65" i="1"/>
  <c r="G61" i="1"/>
  <c r="G57" i="1"/>
  <c r="G53" i="1"/>
  <c r="G49" i="1"/>
  <c r="G45" i="1"/>
  <c r="G41" i="1"/>
  <c r="G37" i="1"/>
  <c r="G33" i="1"/>
  <c r="G29" i="1"/>
  <c r="G25" i="1"/>
  <c r="G21" i="1"/>
  <c r="G17" i="1"/>
  <c r="G13" i="1"/>
  <c r="G9" i="1"/>
  <c r="G32" i="15"/>
  <c r="G20" i="15"/>
  <c r="G8" i="15"/>
  <c r="G47" i="15"/>
  <c r="G43" i="15"/>
  <c r="G39" i="15"/>
  <c r="G35" i="15"/>
  <c r="G31" i="15"/>
  <c r="G27" i="15"/>
  <c r="G23" i="15"/>
  <c r="G19" i="15"/>
  <c r="G15" i="15"/>
  <c r="G11" i="15"/>
  <c r="G7" i="15"/>
  <c r="G48" i="15"/>
  <c r="G40" i="15"/>
  <c r="G28" i="15"/>
  <c r="G16" i="15"/>
  <c r="G4" i="15"/>
  <c r="G46" i="15"/>
  <c r="G42" i="15"/>
  <c r="G38" i="15"/>
  <c r="G34" i="15"/>
  <c r="G30" i="15"/>
  <c r="G26" i="15"/>
  <c r="G22" i="15"/>
  <c r="G18" i="15"/>
  <c r="G14" i="15"/>
  <c r="G10" i="15"/>
  <c r="G6" i="15"/>
  <c r="G44" i="15"/>
  <c r="G36" i="15"/>
  <c r="G24" i="15"/>
  <c r="G12" i="15"/>
  <c r="G49" i="15"/>
  <c r="G45" i="15"/>
  <c r="G41" i="15"/>
  <c r="G37" i="15"/>
  <c r="G33" i="15"/>
  <c r="G29" i="15"/>
  <c r="G25" i="15"/>
  <c r="G21" i="15"/>
  <c r="G17" i="15"/>
  <c r="G13" i="15"/>
  <c r="G9" i="15"/>
  <c r="G40" i="14"/>
  <c r="G36" i="14"/>
  <c r="G32" i="14"/>
  <c r="G28" i="14"/>
  <c r="G24" i="14"/>
  <c r="G20" i="14"/>
  <c r="G16" i="14"/>
  <c r="G12" i="14"/>
  <c r="G8" i="14"/>
  <c r="G4" i="14"/>
  <c r="G43" i="14" s="1"/>
  <c r="G39" i="14"/>
  <c r="G35" i="14"/>
  <c r="G31" i="14"/>
  <c r="G27" i="14"/>
  <c r="G23" i="14"/>
  <c r="G19" i="14"/>
  <c r="G15" i="14"/>
  <c r="G11" i="14"/>
  <c r="G7" i="14"/>
  <c r="G42" i="14"/>
  <c r="G38" i="14"/>
  <c r="G34" i="14"/>
  <c r="G30" i="14"/>
  <c r="G26" i="14"/>
  <c r="G22" i="14"/>
  <c r="G18" i="14"/>
  <c r="G14" i="14"/>
  <c r="G10" i="14"/>
  <c r="G6" i="14"/>
  <c r="G41" i="14"/>
  <c r="G37" i="14"/>
  <c r="G33" i="14"/>
  <c r="G29" i="14"/>
  <c r="G25" i="14"/>
  <c r="G21" i="14"/>
  <c r="G17" i="14"/>
  <c r="G13" i="14"/>
  <c r="G9" i="14"/>
  <c r="G30" i="13"/>
  <c r="G26" i="13"/>
  <c r="G14" i="13"/>
  <c r="G6" i="13"/>
  <c r="G29" i="13"/>
  <c r="G21" i="13"/>
  <c r="G13" i="13"/>
  <c r="G5" i="13"/>
  <c r="G4" i="13"/>
  <c r="G32" i="13"/>
  <c r="G28" i="13"/>
  <c r="G24" i="13"/>
  <c r="G20" i="13"/>
  <c r="G16" i="13"/>
  <c r="G12" i="13"/>
  <c r="G8" i="13"/>
  <c r="G34" i="13"/>
  <c r="G22" i="13"/>
  <c r="G18" i="13"/>
  <c r="G10" i="13"/>
  <c r="G33" i="13"/>
  <c r="G25" i="13"/>
  <c r="G17" i="13"/>
  <c r="G9" i="13"/>
  <c r="G35" i="13"/>
  <c r="G31" i="13"/>
  <c r="G27" i="13"/>
  <c r="G23" i="13"/>
  <c r="G19" i="13"/>
  <c r="G15" i="13"/>
  <c r="G11" i="13"/>
  <c r="G4" i="12"/>
  <c r="G48" i="12"/>
  <c r="G44" i="12"/>
  <c r="G40" i="12"/>
  <c r="G36" i="12"/>
  <c r="G32" i="12"/>
  <c r="G28" i="12"/>
  <c r="G24" i="12"/>
  <c r="G20" i="12"/>
  <c r="G16" i="12"/>
  <c r="G12" i="12"/>
  <c r="G8" i="12"/>
  <c r="G50" i="12"/>
  <c r="G46" i="12"/>
  <c r="G42" i="12"/>
  <c r="G38" i="12"/>
  <c r="G34" i="12"/>
  <c r="G30" i="12"/>
  <c r="G26" i="12"/>
  <c r="G22" i="12"/>
  <c r="G18" i="12"/>
  <c r="G14" i="12"/>
  <c r="G10" i="12"/>
  <c r="G36" i="11"/>
  <c r="G20" i="11"/>
  <c r="G32" i="11"/>
  <c r="G16" i="11"/>
  <c r="G28" i="11"/>
  <c r="G12" i="11"/>
  <c r="G24" i="11"/>
  <c r="G8" i="11"/>
  <c r="G4" i="11"/>
  <c r="G35" i="11"/>
  <c r="G31" i="11"/>
  <c r="G27" i="11"/>
  <c r="G23" i="11"/>
  <c r="G19" i="11"/>
  <c r="G15" i="11"/>
  <c r="G11" i="11"/>
  <c r="G7" i="11"/>
  <c r="G38" i="11"/>
  <c r="G34" i="11"/>
  <c r="G30" i="11"/>
  <c r="G26" i="11"/>
  <c r="G22" i="11"/>
  <c r="G18" i="11"/>
  <c r="G14" i="11"/>
  <c r="G10" i="11"/>
  <c r="G6" i="11"/>
  <c r="G37" i="11"/>
  <c r="G33" i="11"/>
  <c r="G29" i="11"/>
  <c r="G25" i="11"/>
  <c r="G21" i="11"/>
  <c r="G17" i="11"/>
  <c r="G13" i="11"/>
  <c r="G9" i="11"/>
  <c r="G52" i="10"/>
  <c r="G48" i="10"/>
  <c r="G44" i="10"/>
  <c r="G40" i="10"/>
  <c r="G36" i="10"/>
  <c r="G32" i="10"/>
  <c r="G28" i="10"/>
  <c r="G24" i="10"/>
  <c r="G20" i="10"/>
  <c r="G16" i="10"/>
  <c r="G12" i="10"/>
  <c r="G8" i="10"/>
  <c r="G4" i="10"/>
  <c r="G55" i="10" s="1"/>
  <c r="G51" i="10"/>
  <c r="G47" i="10"/>
  <c r="G43" i="10"/>
  <c r="G39" i="10"/>
  <c r="G35" i="10"/>
  <c r="G31" i="10"/>
  <c r="G27" i="10"/>
  <c r="G23" i="10"/>
  <c r="G19" i="10"/>
  <c r="G15" i="10"/>
  <c r="G11" i="10"/>
  <c r="G7" i="10"/>
  <c r="G54" i="10"/>
  <c r="G50" i="10"/>
  <c r="G46" i="10"/>
  <c r="G42" i="10"/>
  <c r="G38" i="10"/>
  <c r="G34" i="10"/>
  <c r="G30" i="10"/>
  <c r="G26" i="10"/>
  <c r="G22" i="10"/>
  <c r="G18" i="10"/>
  <c r="G14" i="10"/>
  <c r="G10" i="10"/>
  <c r="G6" i="10"/>
  <c r="G53" i="10"/>
  <c r="G49" i="10"/>
  <c r="G45" i="10"/>
  <c r="G41" i="10"/>
  <c r="G37" i="10"/>
  <c r="G33" i="10"/>
  <c r="G29" i="10"/>
  <c r="G25" i="10"/>
  <c r="G21" i="10"/>
  <c r="G17" i="10"/>
  <c r="G13" i="10"/>
  <c r="G9" i="10"/>
  <c r="G4" i="9"/>
  <c r="G53" i="9"/>
  <c r="G49" i="9"/>
  <c r="G45" i="9"/>
  <c r="G41" i="9"/>
  <c r="G37" i="9"/>
  <c r="G33" i="9"/>
  <c r="G29" i="9"/>
  <c r="G25" i="9"/>
  <c r="G21" i="9"/>
  <c r="G17" i="9"/>
  <c r="G13" i="9"/>
  <c r="G9" i="9"/>
  <c r="G5" i="9"/>
  <c r="G56" i="9"/>
  <c r="G52" i="9"/>
  <c r="G48" i="9"/>
  <c r="G44" i="9"/>
  <c r="G40" i="9"/>
  <c r="G36" i="9"/>
  <c r="G32" i="9"/>
  <c r="G28" i="9"/>
  <c r="G24" i="9"/>
  <c r="G20" i="9"/>
  <c r="G16" i="9"/>
  <c r="G12" i="9"/>
  <c r="G8" i="9"/>
  <c r="G55" i="9"/>
  <c r="G51" i="9"/>
  <c r="G47" i="9"/>
  <c r="G43" i="9"/>
  <c r="G39" i="9"/>
  <c r="G35" i="9"/>
  <c r="G31" i="9"/>
  <c r="G27" i="9"/>
  <c r="G23" i="9"/>
  <c r="G19" i="9"/>
  <c r="G15" i="9"/>
  <c r="G11" i="9"/>
  <c r="G7" i="9"/>
  <c r="G54" i="9"/>
  <c r="G50" i="9"/>
  <c r="G46" i="9"/>
  <c r="G42" i="9"/>
  <c r="G38" i="9"/>
  <c r="G34" i="9"/>
  <c r="G30" i="9"/>
  <c r="G26" i="9"/>
  <c r="G22" i="9"/>
  <c r="G18" i="9"/>
  <c r="G14" i="9"/>
  <c r="G10" i="9"/>
  <c r="G60" i="8"/>
  <c r="G56" i="8"/>
  <c r="G52" i="8"/>
  <c r="G48" i="8"/>
  <c r="G44" i="8"/>
  <c r="G40" i="8"/>
  <c r="G36" i="8"/>
  <c r="G32" i="8"/>
  <c r="G28" i="8"/>
  <c r="G24" i="8"/>
  <c r="G20" i="8"/>
  <c r="G16" i="8"/>
  <c r="G12" i="8"/>
  <c r="G8" i="8"/>
  <c r="G59" i="8"/>
  <c r="G55" i="8"/>
  <c r="G51" i="8"/>
  <c r="G47" i="8"/>
  <c r="G43" i="8"/>
  <c r="G39" i="8"/>
  <c r="G35" i="8"/>
  <c r="G31" i="8"/>
  <c r="G27" i="8"/>
  <c r="G23" i="8"/>
  <c r="G19" i="8"/>
  <c r="G15" i="8"/>
  <c r="G11" i="8"/>
  <c r="G7" i="8"/>
  <c r="G58" i="8"/>
  <c r="G54" i="8"/>
  <c r="G50" i="8"/>
  <c r="G46" i="8"/>
  <c r="G42" i="8"/>
  <c r="G38" i="8"/>
  <c r="G34" i="8"/>
  <c r="G30" i="8"/>
  <c r="G26" i="8"/>
  <c r="G22" i="8"/>
  <c r="G18" i="8"/>
  <c r="G14" i="8"/>
  <c r="G10" i="8"/>
  <c r="G6" i="8"/>
  <c r="G4" i="8"/>
  <c r="G61" i="8" s="1"/>
  <c r="G57" i="8"/>
  <c r="G53" i="8"/>
  <c r="G49" i="8"/>
  <c r="G45" i="8"/>
  <c r="G41" i="8"/>
  <c r="G37" i="8"/>
  <c r="G33" i="8"/>
  <c r="G29" i="8"/>
  <c r="G25" i="8"/>
  <c r="G21" i="8"/>
  <c r="G17" i="8"/>
  <c r="G13" i="8"/>
  <c r="G9" i="8"/>
  <c r="G4" i="7"/>
  <c r="G44" i="7"/>
  <c r="G40" i="7"/>
  <c r="G36" i="7"/>
  <c r="G32" i="7"/>
  <c r="G28" i="7"/>
  <c r="G24" i="7"/>
  <c r="G20" i="7"/>
  <c r="G16" i="7"/>
  <c r="G12" i="7"/>
  <c r="G48" i="7" s="1"/>
  <c r="G8" i="7"/>
  <c r="G46" i="7"/>
  <c r="G42" i="7"/>
  <c r="G38" i="7"/>
  <c r="G34" i="7"/>
  <c r="G30" i="7"/>
  <c r="G26" i="7"/>
  <c r="G22" i="7"/>
  <c r="G18" i="7"/>
  <c r="G14" i="7"/>
  <c r="G10" i="7"/>
  <c r="G44" i="6"/>
  <c r="G40" i="6"/>
  <c r="G36" i="6"/>
  <c r="G32" i="6"/>
  <c r="G28" i="6"/>
  <c r="G24" i="6"/>
  <c r="G20" i="6"/>
  <c r="G16" i="6"/>
  <c r="G12" i="6"/>
  <c r="G8" i="6"/>
  <c r="G43" i="6"/>
  <c r="G39" i="6"/>
  <c r="G35" i="6"/>
  <c r="G31" i="6"/>
  <c r="G27" i="6"/>
  <c r="G23" i="6"/>
  <c r="G19" i="6"/>
  <c r="G15" i="6"/>
  <c r="G11" i="6"/>
  <c r="G7" i="6"/>
  <c r="G4" i="6"/>
  <c r="G42" i="6"/>
  <c r="G38" i="6"/>
  <c r="G34" i="6"/>
  <c r="G30" i="6"/>
  <c r="G26" i="6"/>
  <c r="G22" i="6"/>
  <c r="G18" i="6"/>
  <c r="G14" i="6"/>
  <c r="G10" i="6"/>
  <c r="G6" i="6"/>
  <c r="G45" i="6"/>
  <c r="G41" i="6"/>
  <c r="G37" i="6"/>
  <c r="G33" i="6"/>
  <c r="G29" i="6"/>
  <c r="G25" i="6"/>
  <c r="G21" i="6"/>
  <c r="G17" i="6"/>
  <c r="G13" i="6"/>
  <c r="G9" i="6"/>
  <c r="G4" i="5"/>
  <c r="G52" i="5"/>
  <c r="G48" i="5"/>
  <c r="G44" i="5"/>
  <c r="G40" i="5"/>
  <c r="G36" i="5"/>
  <c r="G32" i="5"/>
  <c r="G28" i="5"/>
  <c r="G24" i="5"/>
  <c r="G20" i="5"/>
  <c r="G16" i="5"/>
  <c r="G12" i="5"/>
  <c r="G8" i="5"/>
  <c r="G54" i="5"/>
  <c r="G50" i="5"/>
  <c r="G46" i="5"/>
  <c r="G42" i="5"/>
  <c r="G38" i="5"/>
  <c r="G34" i="5"/>
  <c r="G30" i="5"/>
  <c r="G26" i="5"/>
  <c r="G22" i="5"/>
  <c r="G18" i="5"/>
  <c r="G14" i="5"/>
  <c r="G10" i="5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G51" i="2"/>
  <c r="G52" i="2"/>
  <c r="F33" i="15"/>
  <c r="F34" i="15"/>
  <c r="F35" i="15"/>
  <c r="F36" i="15"/>
  <c r="F37" i="15"/>
  <c r="F38" i="15"/>
  <c r="F39" i="15"/>
  <c r="F40" i="15"/>
  <c r="F41" i="15"/>
  <c r="F42" i="15"/>
  <c r="F32" i="14"/>
  <c r="F33" i="14"/>
  <c r="F34" i="14"/>
  <c r="F35" i="14"/>
  <c r="F36" i="14"/>
  <c r="F37" i="14"/>
  <c r="F20" i="13"/>
  <c r="F21" i="13"/>
  <c r="F22" i="13"/>
  <c r="F23" i="13"/>
  <c r="F24" i="13"/>
  <c r="F25" i="13"/>
  <c r="F26" i="13"/>
  <c r="F27" i="13"/>
  <c r="F36" i="12"/>
  <c r="F37" i="12"/>
  <c r="F38" i="12"/>
  <c r="F39" i="12"/>
  <c r="F40" i="12"/>
  <c r="F41" i="12"/>
  <c r="F42" i="12"/>
  <c r="F43" i="12"/>
  <c r="F44" i="12"/>
  <c r="F30" i="11"/>
  <c r="F31" i="11"/>
  <c r="F32" i="11"/>
  <c r="F33" i="11"/>
  <c r="F34" i="11"/>
  <c r="F35" i="11"/>
  <c r="F36" i="11"/>
  <c r="F37" i="11"/>
  <c r="F41" i="10"/>
  <c r="F42" i="10"/>
  <c r="F43" i="10"/>
  <c r="F44" i="10"/>
  <c r="F45" i="10"/>
  <c r="F46" i="10"/>
  <c r="F47" i="10"/>
  <c r="F48" i="10"/>
  <c r="F49" i="10"/>
  <c r="F50" i="10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45" i="8"/>
  <c r="F46" i="8"/>
  <c r="F47" i="8"/>
  <c r="F48" i="8"/>
  <c r="F49" i="8"/>
  <c r="F50" i="8"/>
  <c r="F51" i="8"/>
  <c r="F52" i="8"/>
  <c r="F53" i="8"/>
  <c r="F54" i="8"/>
  <c r="F55" i="8"/>
  <c r="F56" i="8"/>
  <c r="F34" i="7"/>
  <c r="F35" i="7"/>
  <c r="F36" i="7"/>
  <c r="F37" i="7"/>
  <c r="F38" i="7"/>
  <c r="F39" i="7"/>
  <c r="F40" i="7"/>
  <c r="F41" i="7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37" i="5"/>
  <c r="F38" i="5"/>
  <c r="F39" i="5"/>
  <c r="F40" i="5"/>
  <c r="F41" i="5"/>
  <c r="F42" i="5"/>
  <c r="F43" i="5"/>
  <c r="F44" i="5"/>
  <c r="G50" i="15" l="1"/>
  <c r="G36" i="13"/>
  <c r="G52" i="12"/>
  <c r="G39" i="11"/>
  <c r="G57" i="9"/>
  <c r="G46" i="6"/>
  <c r="G56" i="5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5" i="15" l="1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5" i="7" l="1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4" i="1"/>
  <c r="F4" i="7" l="1"/>
  <c r="F4" i="15"/>
  <c r="F4" i="14"/>
  <c r="F4" i="13"/>
  <c r="F4" i="12"/>
  <c r="F4" i="11"/>
  <c r="F4" i="10"/>
  <c r="F4" i="9"/>
  <c r="F4" i="8"/>
  <c r="C13" i="4" l="1"/>
  <c r="F4" i="6"/>
  <c r="G150" i="1" l="1"/>
  <c r="G4" i="2"/>
  <c r="P8" i="4" l="1"/>
  <c r="P7" i="4"/>
  <c r="P6" i="4"/>
  <c r="H4" i="2" l="1"/>
  <c r="H55" i="2"/>
  <c r="H57" i="2"/>
  <c r="H53" i="2"/>
  <c r="H54" i="2"/>
  <c r="H56" i="2"/>
  <c r="C21" i="4"/>
  <c r="C24" i="4" s="1"/>
  <c r="D21" i="4" s="1"/>
  <c r="H5" i="2"/>
  <c r="H51" i="2"/>
  <c r="H52" i="2"/>
  <c r="H47" i="2"/>
  <c r="H23" i="2"/>
  <c r="H7" i="2"/>
  <c r="H30" i="2"/>
  <c r="H14" i="2"/>
  <c r="H45" i="2"/>
  <c r="H25" i="2"/>
  <c r="H13" i="2"/>
  <c r="H41" i="2"/>
  <c r="H36" i="2"/>
  <c r="H20" i="2"/>
  <c r="H43" i="2"/>
  <c r="H31" i="2"/>
  <c r="H19" i="2"/>
  <c r="H42" i="2"/>
  <c r="H26" i="2"/>
  <c r="H10" i="2"/>
  <c r="H37" i="2"/>
  <c r="H21" i="2"/>
  <c r="H9" i="2"/>
  <c r="H48" i="2"/>
  <c r="H32" i="2"/>
  <c r="H16" i="2"/>
  <c r="H39" i="2"/>
  <c r="H27" i="2"/>
  <c r="H15" i="2"/>
  <c r="H38" i="2"/>
  <c r="H22" i="2"/>
  <c r="H6" i="2"/>
  <c r="H33" i="2"/>
  <c r="H17" i="2"/>
  <c r="H50" i="2"/>
  <c r="H44" i="2"/>
  <c r="H28" i="2"/>
  <c r="H12" i="2"/>
  <c r="H35" i="2"/>
  <c r="H11" i="2"/>
  <c r="H34" i="2"/>
  <c r="H18" i="2"/>
  <c r="H46" i="2"/>
  <c r="H29" i="2"/>
  <c r="H49" i="2"/>
  <c r="H40" i="2"/>
  <c r="H24" i="2"/>
  <c r="H8" i="2"/>
  <c r="H58" i="2" l="1"/>
  <c r="Q7" i="4"/>
  <c r="D19" i="4"/>
  <c r="D20" i="4"/>
  <c r="D18" i="4"/>
  <c r="D17" i="4"/>
  <c r="D11" i="4"/>
  <c r="D24" i="4" l="1"/>
  <c r="D7" i="4"/>
  <c r="D9" i="4"/>
  <c r="D8" i="4"/>
  <c r="D6" i="4"/>
  <c r="D10" i="4"/>
  <c r="Q6" i="4"/>
  <c r="D13" i="4" l="1"/>
  <c r="D42" i="4"/>
  <c r="D45" i="4"/>
  <c r="D51" i="4"/>
  <c r="D49" i="4"/>
  <c r="D47" i="4"/>
  <c r="D46" i="4"/>
  <c r="D43" i="4"/>
  <c r="D50" i="4"/>
  <c r="D48" i="4"/>
  <c r="D44" i="4"/>
  <c r="D41" i="4"/>
  <c r="D52" i="4" l="1"/>
  <c r="C36" i="4" l="1"/>
  <c r="D32" i="4" l="1"/>
  <c r="D33" i="4"/>
  <c r="D29" i="4"/>
  <c r="D30" i="4"/>
  <c r="D28" i="4"/>
  <c r="D31" i="4"/>
  <c r="Q8" i="4"/>
  <c r="D36" i="4" l="1"/>
  <c r="Q9" i="4"/>
  <c r="R8" i="4" s="1"/>
  <c r="R6" i="4" l="1"/>
  <c r="R7" i="4"/>
  <c r="R9" i="4" l="1"/>
</calcChain>
</file>

<file path=xl/sharedStrings.xml><?xml version="1.0" encoding="utf-8"?>
<sst xmlns="http://schemas.openxmlformats.org/spreadsheetml/2006/main" count="926" uniqueCount="222">
  <si>
    <t>DESPESAS LIQUIDADAS (CONTROLE EMPENHO)</t>
  </si>
  <si>
    <t>RESTOS A PAGAR NAO PROCESSADOS LIQUIDADOS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</si>
  <si>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</si>
  <si>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</si>
  <si>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</si>
  <si>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</si>
  <si>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</si>
  <si>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ALIMENTOS PARA ANIMAIS</t>
  </si>
  <si>
    <t>GENEROS DE ALIMENTACAO</t>
  </si>
  <si>
    <t>ANIMAIS PARA PESQUISA E ABATE</t>
  </si>
  <si>
    <t>MATERIAL FARMACOLOGICO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</si>
  <si>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</si>
  <si>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</si>
  <si>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</si>
  <si>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</si>
  <si>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</si>
  <si>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</si>
  <si>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</si>
  <si>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</si>
  <si>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</si>
  <si>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MATERIAL P/ MANUT.DE BENS IMOVEIS/INSTALACOES</t>
  </si>
  <si>
    <t>MATERIAL P/ MANUTENCAO DE BENS MOVEIS</t>
  </si>
  <si>
    <t>MATERIAL ELETRICO E ELETRONICO</t>
  </si>
  <si>
    <t>MATERIAL DE PROTECAO E SEGURANCA</t>
  </si>
  <si>
    <t>SEMENTES, MUDAS DE PLANTAS E INSUMOS</t>
  </si>
  <si>
    <t>MATERIAL LABORATORIAL</t>
  </si>
  <si>
    <t>MATERIAL HOSPITALAR</t>
  </si>
  <si>
    <t>FERRAMENTAS</t>
  </si>
  <si>
    <t>MATERIAL DE SINALIZACAO VISUAL E OUTROS</t>
  </si>
  <si>
    <t>ESTAGIARIOS</t>
  </si>
  <si>
    <t>LOCACAO DE IMOVEIS</t>
  </si>
  <si>
    <t>SERVICO DE SELECAO E TREINAMENTO</t>
  </si>
  <si>
    <t>SERV. DE APOIO ADMIN., TECNICO E OPERACIONAL</t>
  </si>
  <si>
    <t>APOIO ADMINISTRATIVO, TECNICO E OPERACIONAL</t>
  </si>
  <si>
    <t>LIMPEZA E CONSERVACAO</t>
  </si>
  <si>
    <t>VIGILANCIA OSTENSIVA</t>
  </si>
  <si>
    <t>MANUTENCAO E CONSERVACAO DE BENS IMOVEIS</t>
  </si>
  <si>
    <t>CONDOMINIOS</t>
  </si>
  <si>
    <t>MANUTENCAO E CONSERV. DE BENS IMOVEIS</t>
  </si>
  <si>
    <t>MANUT. E CONSERV. DE MAQUINAS E EQUIPAMENTOS</t>
  </si>
  <si>
    <t>MANUTENCAO E CONSERV. DE VEICULOS</t>
  </si>
  <si>
    <t>SERVICOS DE ENERGIA ELETRICA</t>
  </si>
  <si>
    <t>SERVICOS DE AGUA E ESGOTO</t>
  </si>
  <si>
    <t>SERVICOS DE COMUNICACAO EM GERAL</t>
  </si>
  <si>
    <t>SERVICOS DE TELECOMUNICACOES</t>
  </si>
  <si>
    <t>SERVICOS GRAFICOS E EDITORIAIS</t>
  </si>
  <si>
    <t>SEGUROS EM GERAL</t>
  </si>
  <si>
    <t>VIGILANCIA OSTENSIVA/MONITORADA/RASTREAMENTO</t>
  </si>
  <si>
    <t>SERVICOS DE COPIAS E REPRODUCAO DE DOCUMENTOS</t>
  </si>
  <si>
    <t>SERVICOS DE PUBLICIDADE LEGAL</t>
  </si>
  <si>
    <t>SERVICOS DE PUBLICIDADE INSTITUCIONAL</t>
  </si>
  <si>
    <t>MANUTENCAO CORRETIVA/ADAPTATIVA E SUSTENTACAO SOFTWARES</t>
  </si>
  <si>
    <t>COMUNICACAO DE DADOS E REDES EM GERAL</t>
  </si>
  <si>
    <t>TELEFONIA FIXA E MOVEL - PACOTE DE COMUNICACAO DE DADOS</t>
  </si>
  <si>
    <t>OUTSOURCING DE IMPRESSAO</t>
  </si>
  <si>
    <t>TAXAS</t>
  </si>
  <si>
    <t>CONTRIBUICAO P/ O PIS/PASEP</t>
  </si>
  <si>
    <t>JUROS</t>
  </si>
  <si>
    <t>CONTRIBUICAO P/ CUSTEIO DE ILUMINACAO PUBLICA</t>
  </si>
  <si>
    <t>OUTROS SERVICOS DE TERCEIROS - PJ</t>
  </si>
  <si>
    <t>RESTITUICOES</t>
  </si>
  <si>
    <t>RESSARCIMENTO DE PASSAGENS E DESP.C/LOCOMOCAO</t>
  </si>
  <si>
    <t>AJUDA DE CUSTO PARA MORADIA OU AUXILIO-MORADIA A AGENTES PUB</t>
  </si>
  <si>
    <t>INDENIZACAO DE MORADIA - PESSOAL CIVIL</t>
  </si>
  <si>
    <t>ASSISTENCIA AOS ESTUDANTES DAS INSTITUICOES FEDERAIS DE EDUC</t>
  </si>
  <si>
    <t>SERV.MEDICO-HOSPITAL.,ODONTOL.E LABORATORIAIS</t>
  </si>
  <si>
    <t>NATUREZA DE DESPESA DETALHADA</t>
  </si>
  <si>
    <t>LIQUIDADO</t>
  </si>
  <si>
    <t>GRUPO DE DESPESA</t>
  </si>
  <si>
    <t>AÇÃO</t>
  </si>
  <si>
    <t>%</t>
  </si>
  <si>
    <t>DESPESAS CORRENTES</t>
  </si>
  <si>
    <t>OUTROS</t>
  </si>
  <si>
    <t>TOTAL</t>
  </si>
  <si>
    <t>FOLHA</t>
  </si>
  <si>
    <t>INVESTIMENTOS</t>
  </si>
  <si>
    <t>MATERIAL P/ AUDIO, VIDEO E FOTO</t>
  </si>
  <si>
    <t>SERVICOS TECNICOS PROFISSIONAIS</t>
  </si>
  <si>
    <t>MANUTENCAO E CONSERVACAO DE EQUIPAMENTOS DE TIC</t>
  </si>
  <si>
    <t>AUXILIO A PESSOAS FISICAS</t>
  </si>
  <si>
    <t>EMISSAO DE CERTIFICADOS DIGITAIS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</si>
  <si>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</si>
  <si>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</si>
  <si>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</si>
  <si>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</si>
  <si>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</si>
  <si>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</si>
  <si>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</si>
  <si>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</si>
  <si>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</si>
  <si>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</si>
  <si>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</si>
  <si>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</si>
  <si>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</si>
  <si>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</si>
  <si>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</si>
  <si>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</si>
  <si>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MATERIAL DE MANOBRA E PATRULHAMENTO</t>
  </si>
  <si>
    <t>SERVICOS DE ESTACIONAMENTO DE VEICULOS</t>
  </si>
  <si>
    <t>MATERIAL P/ FESTIVIDADES E HOMENAGENS</t>
  </si>
  <si>
    <t>ASSINATURAS DE PERIODICOS E ANUIDADES</t>
  </si>
  <si>
    <t>SERVICOS DE APOIO AO ENSINO</t>
  </si>
  <si>
    <t>DIGITALIZACAO/INDEXACAO DE DOCUMENTOS</t>
  </si>
  <si>
    <t>UNIFORMES, TECIDOS E AVIAMENTOS</t>
  </si>
  <si>
    <t>SERVICOS DE SELECAO E TREINAMENTO</t>
  </si>
  <si>
    <t>APOSENTADORIAS E PENSOES CIVIS DA UNIAO</t>
  </si>
  <si>
    <t>PESSOAL E ENCARGOS SOCIAIS</t>
  </si>
  <si>
    <t>PROVENTOS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</si>
  <si>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</si>
  <si>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</si>
  <si>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</si>
  <si>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</si>
  <si>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</si>
  <si>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</si>
  <si>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</si>
  <si>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</si>
  <si>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</si>
  <si>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OUTRAS DESPESAS CORRENTES</t>
  </si>
  <si>
    <t>RESSARCIMENTO ASSISTENCIA MEDICA/ODONTOLOGICA</t>
  </si>
  <si>
    <t>ATIVOS CIVIS DA UNIAO</t>
  </si>
  <si>
    <t>SALARIO CONTRATO TEMPORARIO</t>
  </si>
  <si>
    <t>FERIAS VENCIDAS/PROPORCIONAIS - CONTRATO TEMPORARIO</t>
  </si>
  <si>
    <t>13¤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</si>
  <si>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</si>
  <si>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</si>
  <si>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</si>
  <si>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</si>
  <si>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</si>
  <si>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</si>
  <si>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</si>
  <si>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</si>
  <si>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</si>
  <si>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</si>
  <si>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</si>
  <si>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</si>
  <si>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</si>
  <si>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</si>
  <si>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</si>
  <si>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</si>
  <si>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</si>
  <si>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</si>
  <si>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</si>
  <si>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</si>
  <si>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</si>
  <si>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</si>
  <si>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</si>
  <si>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</si>
  <si>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</si>
  <si>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</si>
  <si>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AUXILIO-FUNERAL ATIVO CIVIL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</si>
  <si>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</si>
  <si>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</si>
  <si>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</si>
  <si>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</si>
  <si>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</si>
  <si>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REESTRUTURACAO E MODERNIZACAO DAS INSTITUICOES DA REDE FEDER</t>
  </si>
  <si>
    <t>OBRAS EM ANDAMENTO</t>
  </si>
  <si>
    <t>APARELHOS DE MEDICAO E ORIENTACAO</t>
  </si>
  <si>
    <t>MAQUINAS E EQUIPAMENTOS ENERGETICOS</t>
  </si>
  <si>
    <t>EQUIPAMENTOS DE TIC - COMPUTADORES</t>
  </si>
  <si>
    <t>MOBILIARIO EM GERAL</t>
  </si>
  <si>
    <t>APAR.EQUIP.UTENS.MED.,ODONT,LABOR.HOSPIT.</t>
  </si>
  <si>
    <t>APARELHOS E UTENSILIOS DOMESTICOS</t>
  </si>
  <si>
    <t>COLECOES E MATERIAIS BIBLIOGRAFICOS</t>
  </si>
  <si>
    <t>MAQUINAS E EQUIPAMENTOS DE NATUREZA INDUSTRIAL</t>
  </si>
  <si>
    <t>EQUIPAMENTOS PARA AUDIO, VIDEO E FOTO</t>
  </si>
  <si>
    <t>MAQUINAS, UTENSILIOS E EQUIPAMENTOS  DIVERSOS</t>
  </si>
  <si>
    <t>MATERIAL DE TIC (PERMANENTE)</t>
  </si>
  <si>
    <t>EQUIPAMENTOS DE TIC - ATIVOS DE REDE</t>
  </si>
  <si>
    <t>MAQ., FERRAMENTAS  E  UTENSILIOS  DE  OFICINA</t>
  </si>
  <si>
    <t>MAQUINAS E EQUIPAMENTOS AGRIC. E  RODOVIARIOS</t>
  </si>
  <si>
    <t>EQUIPAMENTOS DE TIC - TELEFONIA</t>
  </si>
  <si>
    <t>AJUDA DE CUSTO - PESSOAL CIVIL</t>
  </si>
  <si>
    <t>SEMOVENTES E EQUIPAMENTOS DE MONTARIA</t>
  </si>
  <si>
    <t>AUXILIO-MORADIA (ACORDAO TCU 1690/2002)</t>
  </si>
  <si>
    <t>PREMIACOES CULTURAIS</t>
  </si>
  <si>
    <t>MATERIAL DE CAMA, MESA E BANHO</t>
  </si>
  <si>
    <t>BANDEIRAS, FLAMULAS E INSIGNIAS</t>
  </si>
  <si>
    <t>LOCACAO DE MEIOS DE TRANSPORTE</t>
  </si>
  <si>
    <t>APARELHOS E EQUIP. P/ ESPORTES E DIVERSOES</t>
  </si>
  <si>
    <t>INSTRUMENTOS MUSICAIS E ARTISTICOS</t>
  </si>
  <si>
    <t>EQUIPAMENTOS DE TIC - SERVIDORES/STORAGE</t>
  </si>
  <si>
    <t>APOSENTADORIAS, RESERVA REMUNERADA E REFORMAS</t>
  </si>
  <si>
    <t>AUXILIO-FUNERAL INATIVO CIVIL</t>
  </si>
  <si>
    <t>CONTRIBUICOES A ENTIDADES NACIONAIS SEM EXIGENCIA DE PROGRAM</t>
  </si>
  <si>
    <t>ENTIDADES REPRESENTATIVAS DE CLASSE</t>
  </si>
  <si>
    <t>DIREITOS AUTORAIS</t>
  </si>
  <si>
    <t>PASSAGENS PARA O PAIS</t>
  </si>
  <si>
    <t>MULTAS DEDUTIVEIS</t>
  </si>
  <si>
    <t>CONTRIB.PREVIDENCIARIAS-SERVICOS DE TERCEIROS</t>
  </si>
  <si>
    <t>LOCACAO DE MAO-DE-OBRA</t>
  </si>
  <si>
    <t>SERVICOS DE ANALISES E PESQUISAS CIENTIFICAS</t>
  </si>
  <si>
    <t>MANUT.E CONS.DE B.MOVEIS DE OUTRAS NATUREZAS</t>
  </si>
  <si>
    <t>IMPOSTO S/ PROP. PREDIAL E TERRIT.URBANA-IPTU</t>
  </si>
  <si>
    <t>LOCACAO DE MAQUINAS E EQUIPAMENTOS</t>
  </si>
  <si>
    <t>IMPOSTO S/ PROPR.DE VEICULOS AUTOMOTORES-IPVA</t>
  </si>
  <si>
    <t>OUTROS SERVICOS DE TERCEIROS-PESSOA JURIDICA</t>
  </si>
  <si>
    <t>EQUIPAMENTO DE PROTECAO, SEGURANCA E  SOCORRO</t>
  </si>
  <si>
    <t>EQUIP. E UTENSILIOS HIDRAULICOS E ELETRICOS</t>
  </si>
  <si>
    <t>EQUIPAMENTOS DE TIC - IMPRESSORAS</t>
  </si>
  <si>
    <t>13 SALARIO - PESSOAL CIVIL</t>
  </si>
  <si>
    <t>13 SALARIO - PENSOES CIVIS</t>
  </si>
  <si>
    <t>INDENIZACOES E RESTITUICOES</t>
  </si>
  <si>
    <t>INDENIZACAO œ 2º ART.12 LEI 8.745/93</t>
  </si>
  <si>
    <t>FERIAS - ABONO PECUNIARIO</t>
  </si>
  <si>
    <t>INDENIZACOES E RESTITUICOES TRABALHISTAS</t>
  </si>
  <si>
    <t>Relatório de Despesas Liquidadas - 3º Trimestre de 2021</t>
  </si>
  <si>
    <t>MATERIAL ODONTOLOGICO</t>
  </si>
  <si>
    <t>DIARIAS A COLABORADORES EVENTUAIS NO PAIS</t>
  </si>
  <si>
    <t>FORNECIMENTO DE ALIMENTACAO</t>
  </si>
  <si>
    <t>SERVICOS DE PRODUCAO INDUSTRIAL</t>
  </si>
  <si>
    <t>SERV. DE CONSERV. E REBENEF. DE MERCADORIAS</t>
  </si>
  <si>
    <t>LOCACAO DE EQUIPAMENTOS DE TIC - IMPRESSORAS</t>
  </si>
  <si>
    <t>LOCACAO DE SOFTWARES</t>
  </si>
  <si>
    <t>COMPUTACAO EM NUVEM - SOFTWARE COMO SERVICO (SAAS)</t>
  </si>
  <si>
    <t>INDENIZACAO DE TRANSPORTE - PESSOAL CIVIL</t>
  </si>
  <si>
    <t>MULTAS INDEDUTIVEIS</t>
  </si>
  <si>
    <t>SENT.JUD.NAO TRANS JULG CARAT CONT AT CIVIL</t>
  </si>
  <si>
    <t>ARMAMENTOS</t>
  </si>
  <si>
    <t>CONTRIBUICOES A ORGANISMOS INTERNACIONAIS SEM EXIGENCIA DE P</t>
  </si>
  <si>
    <t>CPLP-COMUNIDADE P/PAISES DE LINGUA PORTUGUESA</t>
  </si>
  <si>
    <t>CAPACITACAO DE SERVIDORES PUBLICOS FEDERAIS EM PROCESSO DE 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</si>
</sst>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_-"/>
    <numFmt numFmtId="165" formatCode="#,##0.00;\(#,##0.00\)"/>
    <numFmt numFmtId="166" formatCode="#,##0.00_);\(#,##0.00\)"/>
  </numFmts>
  <fonts count="11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5" fontId="1" fillId="5" borderId="8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5" fillId="5" borderId="8" xfId="0" applyNumberFormat="1" applyFont="1" applyFill="1" applyBorder="1" applyAlignment="1">
      <alignment horizontal="right" vertical="center"/>
    </xf>
    <xf numFmtId="16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16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5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right" vertical="center"/>
    </xf>
    <xf numFmtId="166" fontId="1" fillId="5" borderId="8" xfId="0" applyNumberFormat="1" applyFont="1" applyFill="1" applyBorder="1" applyAlignment="1">
      <alignment horizontal="right" vertical="center"/>
    </xf>
    <xf numFmtId="166" fontId="3" fillId="2" borderId="6" xfId="0" applyNumberFormat="1" applyFont="1" applyFill="1" applyBorder="1" applyAlignment="1">
      <alignment horizontal="right" vertical="center"/>
    </xf>
    <xf numFmtId="164" fontId="10" fillId="5" borderId="8" xfId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0" fontId="8" fillId="3" borderId="4" xfId="3" applyFill="1" applyBorder="1" applyAlignment="1">
      <alignment horizontal="left" vertical="center" wrapText="1"/>
    </xf>
    <xf numFmtId="164" fontId="8" fillId="3" borderId="4" xfId="3" applyNumberFormat="1" applyFill="1" applyBorder="1" applyAlignment="1">
      <alignment horizontal="left" vertical="center" wrapText="1"/>
    </xf>
    <xf numFmtId="10" fontId="8" fillId="3" borderId="4" xfId="3" applyNumberFormat="1" applyFill="1" applyBorder="1" applyAlignment="1">
      <alignment horizontal="center" vertical="center" wrapText="1"/>
    </xf>
    <xf numFmtId="10" fontId="3" fillId="2" borderId="6" xfId="2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8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-1.8423896344864812E-2"/>
                  <c:y val="-3.30922543677831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603460101494286"/>
                  <c:y val="1.22887805368939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34074820943E-2"/>
                  <c:y val="-8.8097195373852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4972186757033293"/>
                  <c:y val="-2.790458022853490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Trimestre'!$B$6:$B$12</c:f>
              <c:strCache>
                <c:ptCount val="6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BOLSAS DE ESTUDO NO PAIS</c:v>
                </c:pt>
                <c:pt idx="5">
                  <c:v>OUTROS</c:v>
                </c:pt>
              </c:strCache>
            </c:strRef>
          </c:cat>
          <c:val>
            <c:numRef>
              <c:f>'3º Trimestre'!$C$6:$C$12</c:f>
              <c:numCache>
                <c:formatCode>_-"R$"\ * #,##0.00_-;\-"R$"\ * #,##0.00_-;_-"R$"\ * "-"??_-;_-@_-</c:formatCode>
                <c:ptCount val="7"/>
                <c:pt idx="0">
                  <c:v>1831574.2400000002</c:v>
                </c:pt>
                <c:pt idx="1">
                  <c:v>1920159.07</c:v>
                </c:pt>
                <c:pt idx="2">
                  <c:v>1695925.3099999998</c:v>
                </c:pt>
                <c:pt idx="3">
                  <c:v>1508724.27</c:v>
                </c:pt>
                <c:pt idx="4">
                  <c:v>1883366</c:v>
                </c:pt>
                <c:pt idx="5">
                  <c:v>14270662.189999998</c:v>
                </c:pt>
              </c:numCache>
            </c:numRef>
          </c:val>
        </c:ser>
        <c:ser>
          <c:idx val="1"/>
          <c:order val="1"/>
          <c:cat>
            <c:strRef>
              <c:f>'3º Trimestre'!$B$6:$B$12</c:f>
              <c:strCache>
                <c:ptCount val="6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SERVICOS DE ENERGIA ELETRICA</c:v>
                </c:pt>
                <c:pt idx="4">
                  <c:v>BOLSAS DE ESTUDO NO PAIS</c:v>
                </c:pt>
                <c:pt idx="5">
                  <c:v>OUTROS</c:v>
                </c:pt>
              </c:strCache>
            </c:strRef>
          </c:cat>
          <c:val>
            <c:numRef>
              <c:f>'3º Trimestre'!$D$6:$D$12</c:f>
              <c:numCache>
                <c:formatCode>0.00%</c:formatCode>
                <c:ptCount val="7"/>
                <c:pt idx="0">
                  <c:v>7.9253209025998875E-2</c:v>
                </c:pt>
                <c:pt idx="1">
                  <c:v>8.3086322582194422E-2</c:v>
                </c:pt>
                <c:pt idx="2">
                  <c:v>7.3383606381094285E-2</c:v>
                </c:pt>
                <c:pt idx="3">
                  <c:v>6.5283316024857152E-2</c:v>
                </c:pt>
                <c:pt idx="4">
                  <c:v>8.1494266522584083E-2</c:v>
                </c:pt>
                <c:pt idx="5">
                  <c:v>0.61749927946327121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20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9.7498800537797956E-2"/>
                  <c:y val="-8.37439488243430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1726271047518521E-3"/>
                  <c:y val="-0.29992241213750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'3º Trimestre'!$C$17:$C$21</c:f>
              <c:numCache>
                <c:formatCode>_-"R$"\ * #,##0.00_-;\-"R$"\ * #,##0.00_-;_-"R$"\ * "-"??_-;_-@_-</c:formatCode>
                <c:ptCount val="5"/>
                <c:pt idx="0">
                  <c:v>10277913.380000001</c:v>
                </c:pt>
                <c:pt idx="1">
                  <c:v>28454719.719999999</c:v>
                </c:pt>
                <c:pt idx="2">
                  <c:v>69272704.359999999</c:v>
                </c:pt>
                <c:pt idx="3">
                  <c:v>58769414.710000001</c:v>
                </c:pt>
                <c:pt idx="4">
                  <c:v>31695393.299999952</c:v>
                </c:pt>
              </c:numCache>
            </c:numRef>
          </c:val>
        </c:ser>
        <c:ser>
          <c:idx val="1"/>
          <c:order val="1"/>
          <c:cat>
            <c:strRef>
              <c:f>'3º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'3º Trimestre'!$D$17:$D$21</c:f>
              <c:numCache>
                <c:formatCode>0.00%</c:formatCode>
                <c:ptCount val="5"/>
                <c:pt idx="0">
                  <c:v>5.1785689760345206E-2</c:v>
                </c:pt>
                <c:pt idx="1">
                  <c:v>0.14337027693820636</c:v>
                </c:pt>
                <c:pt idx="2">
                  <c:v>0.34903337323583011</c:v>
                </c:pt>
                <c:pt idx="3">
                  <c:v>0.2961121158591753</c:v>
                </c:pt>
                <c:pt idx="4">
                  <c:v>0.15969854420644294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23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904713807743873E-2"/>
          <c:y val="0.21113690679412769"/>
          <c:w val="0.84782932838690295"/>
          <c:h val="0.7851596107886650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083234093432221"/>
                  <c:y val="0.268305957514652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9.1304551687269114E-2"/>
                  <c:y val="-0.280632840213962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Trimestre'!$B$28:$B$35</c:f>
              <c:strCache>
                <c:ptCount val="6"/>
                <c:pt idx="0">
                  <c:v>OBRAS EM ANDAMENTO</c:v>
                </c:pt>
                <c:pt idx="1">
                  <c:v>MATERIAL DE TIC (PERMANENTE)</c:v>
                </c:pt>
                <c:pt idx="2">
                  <c:v>MAQUINAS E EQUIPAMENTOS AGRIC. E  RODOVIARIOS</c:v>
                </c:pt>
                <c:pt idx="3">
                  <c:v>EQUIPAMENTOS DE TIC - COMPUTADORES</c:v>
                </c:pt>
                <c:pt idx="4">
                  <c:v>MOBILIARIO EM GERAL</c:v>
                </c:pt>
                <c:pt idx="5">
                  <c:v>OUTROS</c:v>
                </c:pt>
              </c:strCache>
            </c:strRef>
          </c:cat>
          <c:val>
            <c:numRef>
              <c:f>'3º Trimestre'!$C$28:$C$35</c:f>
              <c:numCache>
                <c:formatCode>_-"R$"\ * #,##0.00_-;\-"R$"\ * #,##0.00_-;_-"R$"\ * "-"??_-;_-@_-</c:formatCode>
                <c:ptCount val="8"/>
                <c:pt idx="0">
                  <c:v>2341237.7400000002</c:v>
                </c:pt>
                <c:pt idx="1">
                  <c:v>1077978.6000000001</c:v>
                </c:pt>
                <c:pt idx="2">
                  <c:v>475812.74</c:v>
                </c:pt>
                <c:pt idx="3">
                  <c:v>991444.54</c:v>
                </c:pt>
                <c:pt idx="4">
                  <c:v>758170.35</c:v>
                </c:pt>
                <c:pt idx="5">
                  <c:v>3046595.7500000009</c:v>
                </c:pt>
              </c:numCache>
            </c:numRef>
          </c:val>
        </c:ser>
        <c:ser>
          <c:idx val="1"/>
          <c:order val="1"/>
          <c:cat>
            <c:strRef>
              <c:f>'3º Trimestre'!$B$28:$B$35</c:f>
              <c:strCache>
                <c:ptCount val="6"/>
                <c:pt idx="0">
                  <c:v>OBRAS EM ANDAMENTO</c:v>
                </c:pt>
                <c:pt idx="1">
                  <c:v>MATERIAL DE TIC (PERMANENTE)</c:v>
                </c:pt>
                <c:pt idx="2">
                  <c:v>MAQUINAS E EQUIPAMENTOS AGRIC. E  RODOVIARIOS</c:v>
                </c:pt>
                <c:pt idx="3">
                  <c:v>EQUIPAMENTOS DE TIC - COMPUTADORES</c:v>
                </c:pt>
                <c:pt idx="4">
                  <c:v>MOBILIARIO EM GERAL</c:v>
                </c:pt>
                <c:pt idx="5">
                  <c:v>OUTROS</c:v>
                </c:pt>
              </c:strCache>
            </c:strRef>
          </c:cat>
          <c:val>
            <c:numRef>
              <c:f>'3º Trimestre'!$D$28:$D$35</c:f>
              <c:numCache>
                <c:formatCode>0.00%</c:formatCode>
                <c:ptCount val="8"/>
                <c:pt idx="0">
                  <c:v>0.26937903169468669</c:v>
                </c:pt>
                <c:pt idx="1">
                  <c:v>0.12403047605733282</c:v>
                </c:pt>
                <c:pt idx="2">
                  <c:v>5.4746245107596681E-2</c:v>
                </c:pt>
                <c:pt idx="3">
                  <c:v>0.11407400692429641</c:v>
                </c:pt>
                <c:pt idx="4">
                  <c:v>8.7233855517219572E-2</c:v>
                </c:pt>
                <c:pt idx="5">
                  <c:v>0.35053638469886789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9825752301084001E-3"/>
          <c:y val="1.7253517568473424E-2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5659922314223862"/>
                  <c:y val="5.9732685091922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7528520364529571"/>
                  <c:y val="-2.43388811292702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'3º Trimestre'!$Q$6:$Q$8</c:f>
              <c:numCache>
                <c:formatCode>_-"R$"\ * #,##0.00_-;\-"R$"\ * #,##0.00_-;_-"R$"\ * "-"??_-;_-@_-</c:formatCode>
                <c:ptCount val="3"/>
                <c:pt idx="0">
                  <c:v>23110411.079999998</c:v>
                </c:pt>
                <c:pt idx="1">
                  <c:v>198470145.46999997</c:v>
                </c:pt>
                <c:pt idx="2">
                  <c:v>8691239.7200000007</c:v>
                </c:pt>
              </c:numCache>
            </c:numRef>
          </c:val>
        </c:ser>
        <c:ser>
          <c:idx val="1"/>
          <c:order val="1"/>
          <c:cat>
            <c:strRef>
              <c:f>'3º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'3º Trimestre'!$R$6:$R$8</c:f>
              <c:numCache>
                <c:formatCode>0.00%</c:formatCode>
                <c:ptCount val="3"/>
                <c:pt idx="0">
                  <c:v>0.10036144875033855</c:v>
                </c:pt>
                <c:pt idx="1">
                  <c:v>0.86189515470356748</c:v>
                </c:pt>
                <c:pt idx="2">
                  <c:v>3.7743396546094099E-2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'3º Trimestre'!$C$41:$C$51</c:f>
              <c:numCache>
                <c:formatCode>_-"R$"\ * #,##0.00_-;\-"R$"\ * #,##0.00_-;_-"R$"\ * "-"??_-;_-@_-</c:formatCode>
                <c:ptCount val="11"/>
                <c:pt idx="0">
                  <c:v>4105052.4099999992</c:v>
                </c:pt>
                <c:pt idx="1">
                  <c:v>940920.68</c:v>
                </c:pt>
                <c:pt idx="2">
                  <c:v>3557079.0700000003</c:v>
                </c:pt>
                <c:pt idx="3">
                  <c:v>2995944.3000000007</c:v>
                </c:pt>
                <c:pt idx="4">
                  <c:v>2064086.2399999998</c:v>
                </c:pt>
                <c:pt idx="5">
                  <c:v>2283211.5299999998</c:v>
                </c:pt>
                <c:pt idx="6">
                  <c:v>1629176.68</c:v>
                </c:pt>
                <c:pt idx="7">
                  <c:v>1332709.0800000005</c:v>
                </c:pt>
                <c:pt idx="8">
                  <c:v>1003719.56</c:v>
                </c:pt>
                <c:pt idx="9">
                  <c:v>1104427.1100000001</c:v>
                </c:pt>
                <c:pt idx="10">
                  <c:v>2094084.42</c:v>
                </c:pt>
              </c:numCache>
            </c:numRef>
          </c:val>
        </c:ser>
        <c:ser>
          <c:idx val="1"/>
          <c:order val="1"/>
          <c:cat>
            <c:strRef>
              <c:f>'3º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'3º Trimestre'!$D$41:$D$51</c:f>
              <c:numCache>
                <c:formatCode>0.00%</c:formatCode>
                <c:ptCount val="11"/>
                <c:pt idx="0">
                  <c:v>0.17762784036120224</c:v>
                </c:pt>
                <c:pt idx="1">
                  <c:v>4.0714147262152472E-2</c:v>
                </c:pt>
                <c:pt idx="2">
                  <c:v>0.1539167372526028</c:v>
                </c:pt>
                <c:pt idx="3">
                  <c:v>0.12963613194196807</c:v>
                </c:pt>
                <c:pt idx="4">
                  <c:v>8.9314129153950123E-2</c:v>
                </c:pt>
                <c:pt idx="5">
                  <c:v>9.8795799092293773E-2</c:v>
                </c:pt>
                <c:pt idx="6">
                  <c:v>7.0495357021576624E-2</c:v>
                </c:pt>
                <c:pt idx="7">
                  <c:v>5.7667043454425679E-2</c:v>
                </c:pt>
                <c:pt idx="8">
                  <c:v>4.3431488800674337E-2</c:v>
                </c:pt>
                <c:pt idx="9">
                  <c:v>4.7789159014820962E-2</c:v>
                </c:pt>
                <c:pt idx="10">
                  <c:v>9.0612166644333011E-2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12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76200</xdr:colOff>
      <xdr:row>12</xdr:row>
      <xdr:rowOff>118533</xdr:rowOff>
    </xdr:from>
    <xdr:to>
      <xdr:col>14</xdr:col>
      <xdr:colOff>237867</xdr:colOff>
      <xdr:row>23</xdr:row>
      <xdr:rowOff>118533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36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176893</xdr:colOff>
      <xdr:row>9</xdr:row>
      <xdr:rowOff>42331</xdr:rowOff>
    </xdr:from>
    <xdr:to>
      <xdr:col>18</xdr:col>
      <xdr:colOff>362749</xdr:colOff>
      <xdr:row>37</xdr:row>
      <xdr:rowOff>176892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321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37</xdr:row>
      <xdr:rowOff>105834</xdr:rowOff>
    </xdr:from>
    <xdr:to>
      <xdr:col>15</xdr:col>
      <xdr:colOff>11987</xdr:colOff>
      <xdr:row>54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10205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abSelected="1" zoomScale="80" zoomScaleNormal="80" workbookViewId="0"/>
  </sheetViews>
  <sheetFormatPr defaultRowHeight="12.75" x14ac:dyDescent="0.2"/>
  <cols>
    <col min="2" max="2" width="48.7109375" style="5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" customWidth="1"/>
    <col min="15" max="15" width="3.42578125" hidden="1" customWidth="1"/>
    <col min="16" max="16" width="48.7109375" style="5" customWidth="1"/>
    <col min="17" max="17" width="24.85546875" customWidth="1"/>
    <col min="18" max="18" width="13.140625" customWidth="1"/>
  </cols>
  <sheetData>
    <row r="1" spans="1:18" ht="58.5" customHeight="1" x14ac:dyDescent="0.2">
      <c r="A1" s="32"/>
      <c r="B1" s="46" t="s">
        <v>206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2.75" customHeight="1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23" customFormat="1" ht="14.25" customHeight="1" x14ac:dyDescent="0.2">
      <c r="B3" s="47" t="s">
        <v>83</v>
      </c>
      <c r="C3" s="47"/>
      <c r="D3" s="47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47" t="s">
        <v>83</v>
      </c>
      <c r="Q3" s="47"/>
      <c r="R3" s="47"/>
    </row>
    <row r="4" spans="1:18" ht="13.5" thickBot="1" x14ac:dyDescent="0.25">
      <c r="B4" s="49" t="s">
        <v>71</v>
      </c>
      <c r="C4" s="49"/>
      <c r="D4" s="50"/>
      <c r="P4" s="51" t="s">
        <v>73</v>
      </c>
      <c r="Q4" s="51"/>
      <c r="R4" s="52"/>
    </row>
    <row r="5" spans="1:18" ht="14.25" thickTop="1" thickBot="1" x14ac:dyDescent="0.25">
      <c r="B5" s="24" t="s">
        <v>66</v>
      </c>
      <c r="C5" s="24" t="s">
        <v>67</v>
      </c>
      <c r="D5" s="14" t="s">
        <v>70</v>
      </c>
      <c r="P5" s="13" t="s">
        <v>68</v>
      </c>
      <c r="Q5" s="13" t="s">
        <v>67</v>
      </c>
      <c r="R5" s="14" t="s">
        <v>70</v>
      </c>
    </row>
    <row r="6" spans="1:18" ht="14.25" customHeight="1" thickTop="1" thickBot="1" x14ac:dyDescent="0.25">
      <c r="B6" s="15" t="str">
        <f>'Despesas Correntes'!C49</f>
        <v>APOIO ADMINISTRATIVO, TECNICO E OPERACIONAL</v>
      </c>
      <c r="C6" s="16">
        <f>'Despesas Correntes'!F49</f>
        <v>1831574.2400000002</v>
      </c>
      <c r="D6" s="17">
        <f>C6/$C$13</f>
        <v>7.9253209025998875E-2</v>
      </c>
      <c r="P6" s="15" t="str">
        <f>B4</f>
        <v>DESPESAS CORRENTES</v>
      </c>
      <c r="Q6" s="16">
        <f>C13</f>
        <v>23110411.079999998</v>
      </c>
      <c r="R6" s="17">
        <f>Q6/$Q$9</f>
        <v>0.10036144875033855</v>
      </c>
    </row>
    <row r="7" spans="1:18" ht="14.25" thickTop="1" thickBot="1" x14ac:dyDescent="0.25">
      <c r="B7" s="15" t="str">
        <f>'Despesas Correntes'!C50</f>
        <v>LIMPEZA E CONSERVACAO</v>
      </c>
      <c r="C7" s="16">
        <f>'Despesas Correntes'!F50</f>
        <v>1920159.07</v>
      </c>
      <c r="D7" s="17">
        <f t="shared" ref="D7:D10" si="0">C7/$C$13</f>
        <v>8.3086322582194422E-2</v>
      </c>
      <c r="P7" s="15" t="str">
        <f>B15</f>
        <v>FOLHA</v>
      </c>
      <c r="Q7" s="16">
        <f>C24</f>
        <v>198470145.46999997</v>
      </c>
      <c r="R7" s="17">
        <f>Q7/$Q$9</f>
        <v>0.86189515470356748</v>
      </c>
    </row>
    <row r="8" spans="1:18" ht="14.25" thickTop="1" thickBot="1" x14ac:dyDescent="0.25">
      <c r="B8" s="15" t="str">
        <f>'Despesas Correntes'!C51</f>
        <v>VIGILANCIA OSTENSIVA</v>
      </c>
      <c r="C8" s="16">
        <f>'Despesas Correntes'!F51</f>
        <v>1695925.3099999998</v>
      </c>
      <c r="D8" s="17">
        <f t="shared" si="0"/>
        <v>7.3383606381094285E-2</v>
      </c>
      <c r="P8" s="15" t="str">
        <f>B26</f>
        <v>INVESTIMENTOS</v>
      </c>
      <c r="Q8" s="16">
        <f>C36</f>
        <v>8691239.7200000007</v>
      </c>
      <c r="R8" s="17">
        <f>Q8/$Q$9</f>
        <v>3.7743396546094099E-2</v>
      </c>
    </row>
    <row r="9" spans="1:18" ht="14.25" thickTop="1" thickBot="1" x14ac:dyDescent="0.25">
      <c r="B9" s="15" t="str">
        <f>'Despesas Correntes'!C65</f>
        <v>SERVICOS DE ENERGIA ELETRICA</v>
      </c>
      <c r="C9" s="16">
        <f>'Despesas Correntes'!F65</f>
        <v>1508724.27</v>
      </c>
      <c r="D9" s="17">
        <f t="shared" si="0"/>
        <v>6.5283316024857152E-2</v>
      </c>
      <c r="P9" s="18" t="s">
        <v>73</v>
      </c>
      <c r="Q9" s="19">
        <f>SUM(Q6:Q8)</f>
        <v>230271796.26999995</v>
      </c>
      <c r="R9" s="30">
        <f>SUM(R6:R8)</f>
        <v>1.0000000000000002</v>
      </c>
    </row>
    <row r="10" spans="1:18" ht="14.25" thickTop="1" thickBot="1" x14ac:dyDescent="0.25">
      <c r="B10" s="15" t="str">
        <f>'Despesas Correntes'!C116</f>
        <v>BOLSAS DE ESTUDO NO PAIS</v>
      </c>
      <c r="C10" s="16">
        <f>'Despesas Correntes'!F116</f>
        <v>1883366</v>
      </c>
      <c r="D10" s="17">
        <f t="shared" si="0"/>
        <v>8.1494266522584083E-2</v>
      </c>
    </row>
    <row r="11" spans="1:18" ht="14.25" thickTop="1" thickBot="1" x14ac:dyDescent="0.25">
      <c r="B11" s="15" t="s">
        <v>72</v>
      </c>
      <c r="C11" s="16">
        <f>'Despesas Correntes'!F150-(SUM(C6:C10))</f>
        <v>14270662.189999998</v>
      </c>
      <c r="D11" s="17">
        <f t="shared" ref="D11" si="1">C11/$C$13</f>
        <v>0.61749927946327121</v>
      </c>
    </row>
    <row r="12" spans="1:18" ht="14.25" thickTop="1" thickBot="1" x14ac:dyDescent="0.25">
      <c r="B12" s="15"/>
      <c r="C12" s="16"/>
      <c r="D12" s="17"/>
    </row>
    <row r="13" spans="1:18" ht="13.5" thickTop="1" x14ac:dyDescent="0.2">
      <c r="B13" s="20" t="s">
        <v>73</v>
      </c>
      <c r="C13" s="19">
        <f>SUM(C6:C12)</f>
        <v>23110411.079999998</v>
      </c>
      <c r="D13" s="33">
        <f>SUM(D6:D12)</f>
        <v>1</v>
      </c>
    </row>
    <row r="15" spans="1:18" ht="13.5" thickBot="1" x14ac:dyDescent="0.25">
      <c r="B15" s="49" t="s">
        <v>74</v>
      </c>
      <c r="C15" s="49"/>
      <c r="D15" s="50"/>
    </row>
    <row r="16" spans="1:18" ht="14.25" thickTop="1" thickBot="1" x14ac:dyDescent="0.25">
      <c r="B16" s="24" t="s">
        <v>66</v>
      </c>
      <c r="C16" s="24" t="s">
        <v>67</v>
      </c>
      <c r="D16" s="14" t="s">
        <v>70</v>
      </c>
    </row>
    <row r="17" spans="2:4" ht="14.25" thickTop="1" thickBot="1" x14ac:dyDescent="0.25">
      <c r="B17" s="15" t="str">
        <f>Folha!D4</f>
        <v>PROVENTOS - PESSOAL CIVIL</v>
      </c>
      <c r="C17" s="16">
        <f>Folha!G4</f>
        <v>10277913.380000001</v>
      </c>
      <c r="D17" s="17">
        <f>C17/$C$24</f>
        <v>5.1785689760345206E-2</v>
      </c>
    </row>
    <row r="18" spans="2:4" ht="14.25" thickTop="1" thickBot="1" x14ac:dyDescent="0.25">
      <c r="B18" s="15" t="str">
        <f>Folha!D14</f>
        <v>CONTRIBUICAO PATRONAL PARA O RPPS</v>
      </c>
      <c r="C18" s="16">
        <f>Folha!G14</f>
        <v>28454719.719999999</v>
      </c>
      <c r="D18" s="17">
        <f t="shared" ref="D18:D21" si="2">C18/$C$24</f>
        <v>0.14337027693820636</v>
      </c>
    </row>
    <row r="19" spans="2:4" ht="14.25" customHeight="1" thickTop="1" thickBot="1" x14ac:dyDescent="0.25">
      <c r="B19" s="15" t="str">
        <f>Folha!D24</f>
        <v>VENCIMENTOS E SALARIOS</v>
      </c>
      <c r="C19" s="16">
        <f>Folha!G24</f>
        <v>69272704.359999999</v>
      </c>
      <c r="D19" s="17">
        <f t="shared" si="2"/>
        <v>0.34903337323583011</v>
      </c>
    </row>
    <row r="20" spans="2:4" ht="22.5" thickTop="1" thickBot="1" x14ac:dyDescent="0.25">
      <c r="B20" s="15" t="str">
        <f>Folha!D32</f>
        <v>GRATIFICACAO POR EXERCICIO DE CARGO EFETIVO</v>
      </c>
      <c r="C20" s="16">
        <f>Folha!G32</f>
        <v>58769414.710000001</v>
      </c>
      <c r="D20" s="17">
        <f t="shared" si="2"/>
        <v>0.2961121158591753</v>
      </c>
    </row>
    <row r="21" spans="2:4" ht="14.25" thickTop="1" thickBot="1" x14ac:dyDescent="0.25">
      <c r="B21" s="15" t="s">
        <v>72</v>
      </c>
      <c r="C21" s="16">
        <f>Folha!G58-(SUM(C17:C20))</f>
        <v>31695393.299999952</v>
      </c>
      <c r="D21" s="17">
        <f t="shared" si="2"/>
        <v>0.15969854420644294</v>
      </c>
    </row>
    <row r="22" spans="2:4" ht="14.25" thickTop="1" thickBot="1" x14ac:dyDescent="0.25">
      <c r="B22" s="15"/>
      <c r="C22" s="16"/>
      <c r="D22" s="17"/>
    </row>
    <row r="23" spans="2:4" ht="14.25" thickTop="1" thickBot="1" x14ac:dyDescent="0.25">
      <c r="B23" s="15"/>
      <c r="C23" s="16"/>
      <c r="D23" s="17"/>
    </row>
    <row r="24" spans="2:4" ht="13.5" thickTop="1" x14ac:dyDescent="0.2">
      <c r="B24" s="20" t="s">
        <v>73</v>
      </c>
      <c r="C24" s="19">
        <f>SUM(C17:C23)</f>
        <v>198470145.46999997</v>
      </c>
      <c r="D24" s="33">
        <f>SUM(D17:D23)</f>
        <v>0.99999999999999989</v>
      </c>
    </row>
    <row r="26" spans="2:4" ht="13.5" thickBot="1" x14ac:dyDescent="0.25">
      <c r="B26" s="49" t="s">
        <v>75</v>
      </c>
      <c r="C26" s="49"/>
      <c r="D26" s="50"/>
    </row>
    <row r="27" spans="2:4" ht="14.25" thickTop="1" thickBot="1" x14ac:dyDescent="0.25">
      <c r="B27" s="24" t="s">
        <v>66</v>
      </c>
      <c r="C27" s="24" t="s">
        <v>67</v>
      </c>
      <c r="D27" s="14" t="s">
        <v>70</v>
      </c>
    </row>
    <row r="28" spans="2:4" ht="14.25" thickTop="1" thickBot="1" x14ac:dyDescent="0.25">
      <c r="B28" s="15" t="str">
        <f>Investimentos!C7</f>
        <v>OBRAS EM ANDAMENTO</v>
      </c>
      <c r="C28" s="16">
        <f>Investimentos!F7</f>
        <v>2341237.7400000002</v>
      </c>
      <c r="D28" s="17">
        <f>C28/$C$36</f>
        <v>0.26937903169468669</v>
      </c>
    </row>
    <row r="29" spans="2:4" ht="14.25" thickTop="1" thickBot="1" x14ac:dyDescent="0.25">
      <c r="B29" s="15" t="str">
        <f>Investimentos!C20</f>
        <v>MATERIAL DE TIC (PERMANENTE)</v>
      </c>
      <c r="C29" s="16">
        <f>Investimentos!F20</f>
        <v>1077978.6000000001</v>
      </c>
      <c r="D29" s="17">
        <f t="shared" ref="D29:D31" si="3">C29/$C$36</f>
        <v>0.12403047605733282</v>
      </c>
    </row>
    <row r="30" spans="2:4" ht="14.25" thickTop="1" thickBot="1" x14ac:dyDescent="0.25">
      <c r="B30" s="15" t="str">
        <f>Investimentos!C24</f>
        <v>MAQUINAS E EQUIPAMENTOS AGRIC. E  RODOVIARIOS</v>
      </c>
      <c r="C30" s="16">
        <f>Investimentos!F24</f>
        <v>475812.74</v>
      </c>
      <c r="D30" s="17">
        <f t="shared" si="3"/>
        <v>5.4746245107596681E-2</v>
      </c>
    </row>
    <row r="31" spans="2:4" ht="14.25" customHeight="1" thickTop="1" thickBot="1" x14ac:dyDescent="0.25">
      <c r="B31" s="15" t="str">
        <f>Investimentos!C25</f>
        <v>EQUIPAMENTOS DE TIC - COMPUTADORES</v>
      </c>
      <c r="C31" s="16">
        <f>Investimentos!F25</f>
        <v>991444.54</v>
      </c>
      <c r="D31" s="17">
        <f t="shared" si="3"/>
        <v>0.11407400692429641</v>
      </c>
    </row>
    <row r="32" spans="2:4" ht="14.25" customHeight="1" thickTop="1" thickBot="1" x14ac:dyDescent="0.25">
      <c r="B32" s="15" t="str">
        <f>Investimentos!C26</f>
        <v>MOBILIARIO EM GERAL</v>
      </c>
      <c r="C32" s="16">
        <f>Investimentos!F26</f>
        <v>758170.35</v>
      </c>
      <c r="D32" s="17">
        <f>C32/$C$36</f>
        <v>8.7233855517219572E-2</v>
      </c>
    </row>
    <row r="33" spans="2:4" ht="14.25" thickTop="1" thickBot="1" x14ac:dyDescent="0.25">
      <c r="B33" s="15" t="s">
        <v>72</v>
      </c>
      <c r="C33" s="16">
        <f>Investimentos!F44-(SUM(C28:C32))</f>
        <v>3046595.7500000009</v>
      </c>
      <c r="D33" s="17">
        <f>C33/$C$36</f>
        <v>0.35053638469886789</v>
      </c>
    </row>
    <row r="34" spans="2:4" ht="14.25" thickTop="1" thickBot="1" x14ac:dyDescent="0.25">
      <c r="B34" s="15"/>
      <c r="C34" s="16"/>
      <c r="D34" s="17"/>
    </row>
    <row r="35" spans="2:4" ht="14.25" thickTop="1" thickBot="1" x14ac:dyDescent="0.25">
      <c r="B35" s="40"/>
      <c r="C35" s="41"/>
      <c r="D35" s="42"/>
    </row>
    <row r="36" spans="2:4" ht="13.5" thickTop="1" x14ac:dyDescent="0.2">
      <c r="B36" s="20" t="s">
        <v>73</v>
      </c>
      <c r="C36" s="19">
        <f>SUM(C28:C35)</f>
        <v>8691239.7200000007</v>
      </c>
      <c r="D36" s="33">
        <f>SUM(D28:D35)</f>
        <v>1</v>
      </c>
    </row>
    <row r="38" spans="2:4" ht="15.75" x14ac:dyDescent="0.2">
      <c r="B38" s="48" t="s">
        <v>82</v>
      </c>
      <c r="C38" s="48"/>
      <c r="D38" s="48"/>
    </row>
    <row r="39" spans="2:4" ht="13.5" thickBot="1" x14ac:dyDescent="0.25">
      <c r="B39" s="49" t="s">
        <v>95</v>
      </c>
      <c r="C39" s="49"/>
      <c r="D39" s="50"/>
    </row>
    <row r="40" spans="2:4" ht="14.25" thickTop="1" thickBot="1" x14ac:dyDescent="0.25">
      <c r="B40" s="26" t="s">
        <v>66</v>
      </c>
      <c r="C40" s="26" t="s">
        <v>67</v>
      </c>
      <c r="D40" s="14" t="s">
        <v>70</v>
      </c>
    </row>
    <row r="41" spans="2:4" ht="14.25" thickTop="1" thickBot="1" x14ac:dyDescent="0.25">
      <c r="B41" s="15" t="s">
        <v>84</v>
      </c>
      <c r="C41" s="16">
        <f>Reitoria!F56</f>
        <v>4105052.4099999992</v>
      </c>
      <c r="D41" s="17">
        <f>C41/$C$52</f>
        <v>0.17762784036120224</v>
      </c>
    </row>
    <row r="42" spans="2:4" ht="14.25" thickTop="1" thickBot="1" x14ac:dyDescent="0.25">
      <c r="B42" s="15" t="s">
        <v>85</v>
      </c>
      <c r="C42" s="16">
        <f>'Santo Augusto'!F46</f>
        <v>940920.68</v>
      </c>
      <c r="D42" s="17">
        <f t="shared" ref="D42:D51" si="4">C42/$C$52</f>
        <v>4.0714147262152472E-2</v>
      </c>
    </row>
    <row r="43" spans="2:4" ht="14.25" thickTop="1" thickBot="1" x14ac:dyDescent="0.25">
      <c r="B43" s="15" t="s">
        <v>86</v>
      </c>
      <c r="C43" s="16">
        <f>Alegrete!F48</f>
        <v>3557079.0700000003</v>
      </c>
      <c r="D43" s="17">
        <f t="shared" si="4"/>
        <v>0.1539167372526028</v>
      </c>
    </row>
    <row r="44" spans="2:4" ht="14.25" thickTop="1" thickBot="1" x14ac:dyDescent="0.25">
      <c r="B44" s="15" t="s">
        <v>87</v>
      </c>
      <c r="C44" s="16">
        <f>'São Vicente do Sul'!F61</f>
        <v>2995944.3000000007</v>
      </c>
      <c r="D44" s="17">
        <f t="shared" si="4"/>
        <v>0.12963613194196807</v>
      </c>
    </row>
    <row r="45" spans="2:4" ht="14.25" thickTop="1" thickBot="1" x14ac:dyDescent="0.25">
      <c r="B45" s="15" t="s">
        <v>88</v>
      </c>
      <c r="C45" s="16">
        <f>'Júlio de Castilhos'!F57</f>
        <v>2064086.2399999998</v>
      </c>
      <c r="D45" s="17">
        <f t="shared" si="4"/>
        <v>8.9314129153950123E-2</v>
      </c>
    </row>
    <row r="46" spans="2:4" ht="14.25" thickTop="1" thickBot="1" x14ac:dyDescent="0.25">
      <c r="B46" s="15" t="s">
        <v>89</v>
      </c>
      <c r="C46" s="16">
        <f>'São Borja'!F55</f>
        <v>2283211.5299999998</v>
      </c>
      <c r="D46" s="17">
        <f t="shared" si="4"/>
        <v>9.8795799092293773E-2</v>
      </c>
    </row>
    <row r="47" spans="2:4" ht="14.25" thickTop="1" thickBot="1" x14ac:dyDescent="0.25">
      <c r="B47" s="15" t="s">
        <v>90</v>
      </c>
      <c r="C47" s="16">
        <f>'Santa Rosa'!F39</f>
        <v>1629176.68</v>
      </c>
      <c r="D47" s="17">
        <f t="shared" si="4"/>
        <v>7.0495357021576624E-2</v>
      </c>
    </row>
    <row r="48" spans="2:4" ht="14.25" thickTop="1" thickBot="1" x14ac:dyDescent="0.25">
      <c r="B48" s="15" t="s">
        <v>91</v>
      </c>
      <c r="C48" s="16">
        <f>Panambi!F52</f>
        <v>1332709.0800000005</v>
      </c>
      <c r="D48" s="17">
        <f t="shared" si="4"/>
        <v>5.7667043454425679E-2</v>
      </c>
    </row>
    <row r="49" spans="2:4" ht="14.25" thickTop="1" thickBot="1" x14ac:dyDescent="0.25">
      <c r="B49" s="15" t="s">
        <v>92</v>
      </c>
      <c r="C49" s="16">
        <f>Jaguari!F36</f>
        <v>1003719.56</v>
      </c>
      <c r="D49" s="17">
        <f t="shared" si="4"/>
        <v>4.3431488800674337E-2</v>
      </c>
    </row>
    <row r="50" spans="2:4" ht="14.25" thickTop="1" thickBot="1" x14ac:dyDescent="0.25">
      <c r="B50" s="15" t="s">
        <v>93</v>
      </c>
      <c r="C50" s="16">
        <f>'Santo Ângelo'!F43</f>
        <v>1104427.1100000001</v>
      </c>
      <c r="D50" s="17">
        <f t="shared" si="4"/>
        <v>4.7789159014820962E-2</v>
      </c>
    </row>
    <row r="51" spans="2:4" ht="14.25" thickTop="1" thickBot="1" x14ac:dyDescent="0.25">
      <c r="B51" s="15" t="s">
        <v>94</v>
      </c>
      <c r="C51" s="16">
        <f>'Frederico Westphalen'!F50</f>
        <v>2094084.42</v>
      </c>
      <c r="D51" s="17">
        <f t="shared" si="4"/>
        <v>9.0612166644333011E-2</v>
      </c>
    </row>
    <row r="52" spans="2:4" ht="13.5" thickTop="1" x14ac:dyDescent="0.2">
      <c r="B52" s="20" t="s">
        <v>73</v>
      </c>
      <c r="C52" s="19">
        <f>SUM(C41:C51)</f>
        <v>23110411.079999998</v>
      </c>
      <c r="D52" s="33">
        <f>SUM(D41:D51)</f>
        <v>1</v>
      </c>
    </row>
    <row r="55" spans="2:4" x14ac:dyDescent="0.2">
      <c r="C55" s="29"/>
    </row>
  </sheetData>
  <mergeCells count="9">
    <mergeCell ref="B1:R1"/>
    <mergeCell ref="P3:R3"/>
    <mergeCell ref="B38:D38"/>
    <mergeCell ref="B3:D3"/>
    <mergeCell ref="B39:D39"/>
    <mergeCell ref="B4:D4"/>
    <mergeCell ref="B15:D15"/>
    <mergeCell ref="B26:D26"/>
    <mergeCell ref="P4:R4"/>
  </mergeCells>
  <hyperlinks>
    <hyperlink ref="P6:R6" location="'Despesas Correntes'!A1" display="'Despesas Correntes'!A1"/>
    <hyperlink ref="P7:R7" location="Folha!A1" display="Folha!A1"/>
    <hyperlink ref="P8:R8" location="Investimentos!A1" display="Investimentos!A1"/>
    <hyperlink ref="B41:D41" location="Reitoria!A1" display="REITORIA"/>
    <hyperlink ref="B42:D42" location="'Santo Augusto'!A1" display="SANTO AUGUSTO"/>
    <hyperlink ref="B43:D43" location="Alegrete!A1" display="ALEGRETE"/>
    <hyperlink ref="B44:D44" location="'São Vicente do Sul'!A1" display="SÃO VICENTE DO SUL"/>
    <hyperlink ref="B45:D45" location="'Júlio de Castilhos'!A1" display="JÚLIO DE CASTILHOS"/>
    <hyperlink ref="B46:D46" location="'São Borja'!A1" display="SÃO BORJA"/>
    <hyperlink ref="B47:D47" location="'Santa Rosa'!A1" display="SANTA ROSA"/>
    <hyperlink ref="B48:D48" location="Panambi!A1" display="PANAMBI"/>
    <hyperlink ref="B49:D49" location="Jaguari!A1" display="JAGUARI"/>
    <hyperlink ref="B50:D50" location="'Santo Ângelo'!A1" display="SANTO ÂNGELO"/>
    <hyperlink ref="B51:D51" location="'Frederico Westphalen'!A1" display="FREDERICO WESTPHALEN"/>
    <hyperlink ref="B21" location="Folha!A1" display="Folha!A1"/>
    <hyperlink ref="C21" location="'Despesas Correntes'!A1" display="'Despesas Correntes'!A1"/>
    <hyperlink ref="B11" location="Folha!A1" display="Folha!A1"/>
    <hyperlink ref="B6:D11" location="'Despesas Correntes'!A1" display="'Despesas Correntes'!A1"/>
    <hyperlink ref="B17:D21" location="Folha!A1" display="Folha!A1"/>
    <hyperlink ref="B33" location="Folha!A1" display="Folha!A1"/>
    <hyperlink ref="C33" location="'Despesas Correntes'!A1" display="'Despesas Correntes'!A1"/>
    <hyperlink ref="B33:D33" location="Investimentos!A1" display="Investimentos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5"/>
  <sheetViews>
    <sheetView showGridLines="0" zoomScale="80" zoomScaleNormal="80" workbookViewId="0">
      <pane xSplit="1" ySplit="3" topLeftCell="B4" activePane="bottomRight" state="frozen"/>
      <selection pane="topRight"/>
      <selection pane="bottomLeft"/>
      <selection pane="bottomRight" activeCell="J31" sqref="J31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5" t="s">
        <v>96</v>
      </c>
      <c r="C4" s="39" t="s">
        <v>2</v>
      </c>
      <c r="D4" s="35">
        <v>848.01</v>
      </c>
      <c r="E4" s="36"/>
      <c r="F4" s="25">
        <f>SUM(D4,E4)</f>
        <v>848.01</v>
      </c>
      <c r="G4" s="9">
        <f>F4/$F$55</f>
        <v>3.7141105362235101E-4</v>
      </c>
    </row>
    <row r="5" spans="2:7" ht="14.25" thickTop="1" thickBot="1" x14ac:dyDescent="0.25">
      <c r="B5" s="55"/>
      <c r="C5" s="39" t="s">
        <v>3</v>
      </c>
      <c r="D5" s="35">
        <v>51276.53</v>
      </c>
      <c r="E5" s="36">
        <v>6600</v>
      </c>
      <c r="F5" s="25">
        <f t="shared" ref="F5:F50" si="0">SUM(D5,E5)</f>
        <v>57876.53</v>
      </c>
      <c r="G5" s="9">
        <f t="shared" ref="G5:G54" si="1">F5/$F$55</f>
        <v>2.5348737617841306E-2</v>
      </c>
    </row>
    <row r="6" spans="2:7" ht="14.25" thickTop="1" thickBot="1" x14ac:dyDescent="0.25">
      <c r="B6" s="55"/>
      <c r="C6" s="39" t="s">
        <v>8</v>
      </c>
      <c r="D6" s="35"/>
      <c r="E6" s="36">
        <v>1763.38</v>
      </c>
      <c r="F6" s="25">
        <f t="shared" si="0"/>
        <v>1763.38</v>
      </c>
      <c r="G6" s="9">
        <f t="shared" si="1"/>
        <v>7.723244109581035E-4</v>
      </c>
    </row>
    <row r="7" spans="2:7" ht="14.25" thickTop="1" thickBot="1" x14ac:dyDescent="0.25">
      <c r="B7" s="55"/>
      <c r="C7" s="39" t="s">
        <v>13</v>
      </c>
      <c r="D7" s="35"/>
      <c r="E7" s="36">
        <v>2261.1999999999998</v>
      </c>
      <c r="F7" s="25">
        <f t="shared" si="0"/>
        <v>2261.1999999999998</v>
      </c>
      <c r="G7" s="9">
        <f t="shared" si="1"/>
        <v>9.9035939959535866E-4</v>
      </c>
    </row>
    <row r="8" spans="2:7" ht="14.25" thickTop="1" thickBot="1" x14ac:dyDescent="0.25">
      <c r="B8" s="55"/>
      <c r="C8" s="39" t="s">
        <v>14</v>
      </c>
      <c r="D8" s="35"/>
      <c r="E8" s="36">
        <v>7600</v>
      </c>
      <c r="F8" s="25">
        <f t="shared" si="0"/>
        <v>7600</v>
      </c>
      <c r="G8" s="9">
        <f t="shared" si="1"/>
        <v>3.3286447182578833E-3</v>
      </c>
    </row>
    <row r="9" spans="2:7" ht="14.25" thickTop="1" thickBot="1" x14ac:dyDescent="0.25">
      <c r="B9" s="55"/>
      <c r="C9" s="39" t="s">
        <v>15</v>
      </c>
      <c r="D9" s="35"/>
      <c r="E9" s="36">
        <v>4026</v>
      </c>
      <c r="F9" s="25">
        <f t="shared" si="0"/>
        <v>4026</v>
      </c>
      <c r="G9" s="9">
        <f t="shared" si="1"/>
        <v>1.7633057415402944E-3</v>
      </c>
    </row>
    <row r="10" spans="2:7" ht="14.25" thickTop="1" thickBot="1" x14ac:dyDescent="0.25">
      <c r="B10" s="55"/>
      <c r="C10" s="39" t="s">
        <v>103</v>
      </c>
      <c r="D10" s="35"/>
      <c r="E10" s="36">
        <v>735.28</v>
      </c>
      <c r="F10" s="25">
        <f t="shared" si="0"/>
        <v>735.28</v>
      </c>
      <c r="G10" s="9">
        <f t="shared" si="1"/>
        <v>3.2203761690008636E-4</v>
      </c>
    </row>
    <row r="11" spans="2:7" ht="14.25" thickTop="1" thickBot="1" x14ac:dyDescent="0.25">
      <c r="B11" s="55"/>
      <c r="C11" s="39" t="s">
        <v>20</v>
      </c>
      <c r="D11" s="35"/>
      <c r="E11" s="36">
        <v>58466.75</v>
      </c>
      <c r="F11" s="25">
        <f t="shared" si="0"/>
        <v>58466.75</v>
      </c>
      <c r="G11" s="9">
        <f t="shared" si="1"/>
        <v>2.5607241918579486E-2</v>
      </c>
    </row>
    <row r="12" spans="2:7" ht="14.25" thickTop="1" thickBot="1" x14ac:dyDescent="0.25">
      <c r="B12" s="55"/>
      <c r="C12" s="39" t="s">
        <v>21</v>
      </c>
      <c r="D12" s="35">
        <v>6199</v>
      </c>
      <c r="E12" s="36">
        <v>25655.19</v>
      </c>
      <c r="F12" s="25">
        <f t="shared" si="0"/>
        <v>31854.19</v>
      </c>
      <c r="G12" s="9">
        <f t="shared" si="1"/>
        <v>1.3951484381300405E-2</v>
      </c>
    </row>
    <row r="13" spans="2:7" ht="14.25" thickTop="1" thickBot="1" x14ac:dyDescent="0.25">
      <c r="B13" s="55"/>
      <c r="C13" s="39" t="s">
        <v>22</v>
      </c>
      <c r="D13" s="35"/>
      <c r="E13" s="36">
        <v>477</v>
      </c>
      <c r="F13" s="25">
        <f t="shared" si="0"/>
        <v>477</v>
      </c>
      <c r="G13" s="9">
        <f t="shared" si="1"/>
        <v>2.0891625402750136E-4</v>
      </c>
    </row>
    <row r="14" spans="2:7" ht="14.25" thickTop="1" thickBot="1" x14ac:dyDescent="0.25">
      <c r="B14" s="55"/>
      <c r="C14" s="39" t="s">
        <v>33</v>
      </c>
      <c r="D14" s="35">
        <v>46536.18</v>
      </c>
      <c r="E14" s="36">
        <v>144404.04</v>
      </c>
      <c r="F14" s="6">
        <f t="shared" si="0"/>
        <v>190940.22</v>
      </c>
      <c r="G14" s="9">
        <f t="shared" si="1"/>
        <v>8.36279151060524E-2</v>
      </c>
    </row>
    <row r="15" spans="2:7" ht="14.25" thickTop="1" thickBot="1" x14ac:dyDescent="0.25">
      <c r="B15" s="55"/>
      <c r="C15" s="39" t="s">
        <v>34</v>
      </c>
      <c r="D15" s="35">
        <v>138355</v>
      </c>
      <c r="E15" s="36">
        <v>260294.87</v>
      </c>
      <c r="F15" s="6">
        <f t="shared" si="0"/>
        <v>398649.87</v>
      </c>
      <c r="G15" s="9">
        <f t="shared" si="1"/>
        <v>0.17460049792232787</v>
      </c>
    </row>
    <row r="16" spans="2:7" ht="14.25" thickTop="1" thickBot="1" x14ac:dyDescent="0.25">
      <c r="B16" s="55"/>
      <c r="C16" s="39" t="s">
        <v>35</v>
      </c>
      <c r="D16" s="35">
        <v>111565.32</v>
      </c>
      <c r="E16" s="36">
        <v>74016.88</v>
      </c>
      <c r="F16" s="6">
        <f t="shared" si="0"/>
        <v>185582.2</v>
      </c>
      <c r="G16" s="9">
        <f t="shared" si="1"/>
        <v>8.1281211820089239E-2</v>
      </c>
    </row>
    <row r="17" spans="2:7" ht="14.25" thickTop="1" thickBot="1" x14ac:dyDescent="0.25">
      <c r="B17" s="55"/>
      <c r="C17" s="39" t="s">
        <v>36</v>
      </c>
      <c r="D17" s="35">
        <v>54685.47</v>
      </c>
      <c r="E17" s="36">
        <v>13501</v>
      </c>
      <c r="F17" s="25">
        <f t="shared" si="0"/>
        <v>68186.47</v>
      </c>
      <c r="G17" s="9">
        <f t="shared" si="1"/>
        <v>2.9864280687124951E-2</v>
      </c>
    </row>
    <row r="18" spans="2:7" ht="14.25" thickTop="1" thickBot="1" x14ac:dyDescent="0.25">
      <c r="B18" s="55"/>
      <c r="C18" s="39" t="s">
        <v>38</v>
      </c>
      <c r="D18" s="35"/>
      <c r="E18" s="36">
        <v>47541.38</v>
      </c>
      <c r="F18" s="25">
        <f t="shared" si="0"/>
        <v>47541.38</v>
      </c>
      <c r="G18" s="9">
        <f t="shared" si="1"/>
        <v>2.0822153083643546E-2</v>
      </c>
    </row>
    <row r="19" spans="2:7" ht="14.25" thickTop="1" thickBot="1" x14ac:dyDescent="0.25">
      <c r="B19" s="55"/>
      <c r="C19" s="39" t="s">
        <v>39</v>
      </c>
      <c r="D19" s="35">
        <v>17620.96</v>
      </c>
      <c r="E19" s="36">
        <v>21655.62</v>
      </c>
      <c r="F19" s="25">
        <f t="shared" si="0"/>
        <v>39276.58</v>
      </c>
      <c r="G19" s="9">
        <f t="shared" si="1"/>
        <v>1.7202339548451739E-2</v>
      </c>
    </row>
    <row r="20" spans="2:7" ht="14.25" thickTop="1" thickBot="1" x14ac:dyDescent="0.25">
      <c r="B20" s="55"/>
      <c r="C20" s="39" t="s">
        <v>192</v>
      </c>
      <c r="D20" s="35"/>
      <c r="E20" s="36">
        <v>1006</v>
      </c>
      <c r="F20" s="25">
        <f t="shared" si="0"/>
        <v>1006</v>
      </c>
      <c r="G20" s="9">
        <f t="shared" si="1"/>
        <v>4.406074456009777E-4</v>
      </c>
    </row>
    <row r="21" spans="2:7" ht="14.25" thickTop="1" thickBot="1" x14ac:dyDescent="0.25">
      <c r="B21" s="55"/>
      <c r="C21" s="39" t="s">
        <v>41</v>
      </c>
      <c r="D21" s="35">
        <v>54786.76</v>
      </c>
      <c r="E21" s="36">
        <v>92508.63</v>
      </c>
      <c r="F21" s="6">
        <f t="shared" si="0"/>
        <v>147295.39000000001</v>
      </c>
      <c r="G21" s="9">
        <f t="shared" si="1"/>
        <v>6.4512371308846725E-2</v>
      </c>
    </row>
    <row r="22" spans="2:7" ht="14.25" thickTop="1" thickBot="1" x14ac:dyDescent="0.25">
      <c r="B22" s="55"/>
      <c r="C22" s="39" t="s">
        <v>42</v>
      </c>
      <c r="D22" s="35">
        <v>10204.42</v>
      </c>
      <c r="E22" s="36">
        <v>18575.439999999999</v>
      </c>
      <c r="F22" s="25">
        <f t="shared" si="0"/>
        <v>28779.86</v>
      </c>
      <c r="G22" s="9">
        <f t="shared" si="1"/>
        <v>1.2604990655421228E-2</v>
      </c>
    </row>
    <row r="23" spans="2:7" ht="14.25" thickTop="1" thickBot="1" x14ac:dyDescent="0.25">
      <c r="B23" s="55"/>
      <c r="C23" s="39" t="s">
        <v>43</v>
      </c>
      <c r="D23" s="35">
        <v>372.1</v>
      </c>
      <c r="E23" s="36">
        <v>24.32</v>
      </c>
      <c r="F23" s="25">
        <f t="shared" si="0"/>
        <v>396.42</v>
      </c>
      <c r="G23" s="9">
        <f t="shared" si="1"/>
        <v>1.7362386042260396E-4</v>
      </c>
    </row>
    <row r="24" spans="2:7" ht="14.25" thickTop="1" thickBot="1" x14ac:dyDescent="0.25">
      <c r="B24" s="55"/>
      <c r="C24" s="39" t="s">
        <v>44</v>
      </c>
      <c r="D24" s="35">
        <v>7123.93</v>
      </c>
      <c r="E24" s="36">
        <v>6248.16</v>
      </c>
      <c r="F24" s="25">
        <f t="shared" si="0"/>
        <v>13372.09</v>
      </c>
      <c r="G24" s="9">
        <f t="shared" si="1"/>
        <v>5.8567022040222445E-3</v>
      </c>
    </row>
    <row r="25" spans="2:7" ht="14.25" thickTop="1" thickBot="1" x14ac:dyDescent="0.25">
      <c r="B25" s="55"/>
      <c r="C25" s="39" t="s">
        <v>45</v>
      </c>
      <c r="D25" s="35"/>
      <c r="E25" s="36">
        <v>1400</v>
      </c>
      <c r="F25" s="25">
        <f t="shared" si="0"/>
        <v>1400</v>
      </c>
      <c r="G25" s="9">
        <f t="shared" si="1"/>
        <v>6.1317139546855745E-4</v>
      </c>
    </row>
    <row r="26" spans="2:7" ht="14.25" thickTop="1" thickBot="1" x14ac:dyDescent="0.25">
      <c r="B26" s="55"/>
      <c r="C26" s="39" t="s">
        <v>46</v>
      </c>
      <c r="D26" s="35">
        <v>2209</v>
      </c>
      <c r="E26" s="36"/>
      <c r="F26" s="25">
        <f t="shared" si="0"/>
        <v>2209</v>
      </c>
      <c r="G26" s="9">
        <f t="shared" si="1"/>
        <v>9.6749686613574525E-4</v>
      </c>
    </row>
    <row r="27" spans="2:7" ht="14.25" customHeight="1" thickTop="1" thickBot="1" x14ac:dyDescent="0.25">
      <c r="B27" s="55"/>
      <c r="C27" s="39" t="s">
        <v>47</v>
      </c>
      <c r="D27" s="35">
        <v>63946.400000000001</v>
      </c>
      <c r="E27" s="36">
        <v>40601.599999999999</v>
      </c>
      <c r="F27" s="25">
        <f t="shared" si="0"/>
        <v>104548</v>
      </c>
      <c r="G27" s="9">
        <f t="shared" si="1"/>
        <v>4.5789887895319105E-2</v>
      </c>
    </row>
    <row r="28" spans="2:7" ht="14.25" thickTop="1" thickBot="1" x14ac:dyDescent="0.25">
      <c r="B28" s="55"/>
      <c r="C28" s="39" t="s">
        <v>32</v>
      </c>
      <c r="D28" s="35">
        <v>53823.54</v>
      </c>
      <c r="E28" s="36">
        <v>42049.64</v>
      </c>
      <c r="F28" s="25">
        <f t="shared" si="0"/>
        <v>95873.18</v>
      </c>
      <c r="G28" s="9">
        <f t="shared" si="1"/>
        <v>4.199049397757728E-2</v>
      </c>
    </row>
    <row r="29" spans="2:7" ht="14.25" thickTop="1" thickBot="1" x14ac:dyDescent="0.25">
      <c r="B29" s="55"/>
      <c r="C29" s="39" t="s">
        <v>78</v>
      </c>
      <c r="D29" s="35">
        <v>2376</v>
      </c>
      <c r="E29" s="36"/>
      <c r="F29" s="25">
        <f t="shared" si="0"/>
        <v>2376</v>
      </c>
      <c r="G29" s="9">
        <f t="shared" si="1"/>
        <v>1.0406394540237803E-3</v>
      </c>
    </row>
    <row r="30" spans="2:7" ht="14.25" thickTop="1" thickBot="1" x14ac:dyDescent="0.25">
      <c r="B30" s="55"/>
      <c r="C30" s="39" t="s">
        <v>54</v>
      </c>
      <c r="D30" s="35">
        <v>1800.12</v>
      </c>
      <c r="E30" s="36">
        <v>1023.97</v>
      </c>
      <c r="F30" s="25">
        <f t="shared" si="0"/>
        <v>2824.09</v>
      </c>
      <c r="G30" s="9">
        <f t="shared" si="1"/>
        <v>1.2368937187348561E-3</v>
      </c>
    </row>
    <row r="31" spans="2:7" ht="14.25" thickTop="1" thickBot="1" x14ac:dyDescent="0.25">
      <c r="B31" s="55"/>
      <c r="C31" s="39" t="s">
        <v>193</v>
      </c>
      <c r="D31" s="35">
        <v>21299.14</v>
      </c>
      <c r="E31" s="36"/>
      <c r="F31" s="25">
        <f t="shared" si="0"/>
        <v>21299.14</v>
      </c>
      <c r="G31" s="9">
        <f t="shared" si="1"/>
        <v>9.3285881400572649E-3</v>
      </c>
    </row>
    <row r="32" spans="2:7" ht="14.25" thickTop="1" thickBot="1" x14ac:dyDescent="0.25">
      <c r="B32" s="55"/>
      <c r="C32" s="39" t="s">
        <v>55</v>
      </c>
      <c r="D32" s="35">
        <v>5518.91</v>
      </c>
      <c r="E32" s="36"/>
      <c r="F32" s="25">
        <f t="shared" si="0"/>
        <v>5518.91</v>
      </c>
      <c r="G32" s="9">
        <f t="shared" si="1"/>
        <v>2.4171698186895543E-3</v>
      </c>
    </row>
    <row r="33" spans="2:7" ht="14.25" thickTop="1" thickBot="1" x14ac:dyDescent="0.25">
      <c r="B33" s="55"/>
      <c r="C33" s="39" t="s">
        <v>188</v>
      </c>
      <c r="D33" s="35">
        <v>43.6</v>
      </c>
      <c r="E33" s="36"/>
      <c r="F33" s="25">
        <f t="shared" si="0"/>
        <v>43.6</v>
      </c>
      <c r="G33" s="9">
        <f t="shared" si="1"/>
        <v>1.9095909173163647E-5</v>
      </c>
    </row>
    <row r="34" spans="2:7" ht="14.25" thickTop="1" thickBot="1" x14ac:dyDescent="0.25">
      <c r="B34" s="55"/>
      <c r="C34" s="39" t="s">
        <v>57</v>
      </c>
      <c r="D34" s="35">
        <v>102.14</v>
      </c>
      <c r="E34" s="36"/>
      <c r="F34" s="25">
        <f t="shared" si="0"/>
        <v>102.14</v>
      </c>
      <c r="G34" s="9">
        <f t="shared" si="1"/>
        <v>4.4735233095113182E-5</v>
      </c>
    </row>
    <row r="35" spans="2:7" ht="14.25" thickTop="1" thickBot="1" x14ac:dyDescent="0.25">
      <c r="B35" s="55"/>
      <c r="C35" s="39" t="s">
        <v>58</v>
      </c>
      <c r="D35" s="35">
        <v>1600.13</v>
      </c>
      <c r="E35" s="36">
        <v>1340.96</v>
      </c>
      <c r="F35" s="25">
        <f t="shared" si="0"/>
        <v>2941.09</v>
      </c>
      <c r="G35" s="9">
        <f t="shared" si="1"/>
        <v>1.2881373282132998E-3</v>
      </c>
    </row>
    <row r="36" spans="2:7" ht="14.25" thickTop="1" thickBot="1" x14ac:dyDescent="0.25">
      <c r="B36" s="55"/>
      <c r="C36" s="39" t="s">
        <v>60</v>
      </c>
      <c r="D36" s="35">
        <v>1456.47</v>
      </c>
      <c r="E36" s="36"/>
      <c r="F36" s="25">
        <f t="shared" si="0"/>
        <v>1456.47</v>
      </c>
      <c r="G36" s="9">
        <f t="shared" si="1"/>
        <v>6.3790410168434997E-4</v>
      </c>
    </row>
    <row r="37" spans="2:7" ht="14.25" thickTop="1" thickBot="1" x14ac:dyDescent="0.25">
      <c r="B37" s="55" t="s">
        <v>64</v>
      </c>
      <c r="C37" s="39" t="s">
        <v>3</v>
      </c>
      <c r="D37" s="35">
        <v>407150</v>
      </c>
      <c r="E37" s="36"/>
      <c r="F37" s="6">
        <f t="shared" si="0"/>
        <v>407150</v>
      </c>
      <c r="G37" s="9">
        <f t="shared" si="1"/>
        <v>0.17832338118930227</v>
      </c>
    </row>
    <row r="38" spans="2:7" ht="14.25" customHeight="1" thickTop="1" thickBot="1" x14ac:dyDescent="0.25">
      <c r="B38" s="55"/>
      <c r="C38" s="39" t="s">
        <v>8</v>
      </c>
      <c r="D38" s="35">
        <v>2513.12</v>
      </c>
      <c r="E38" s="36">
        <v>26603.87</v>
      </c>
      <c r="F38" s="25">
        <f t="shared" si="0"/>
        <v>29116.989999999998</v>
      </c>
      <c r="G38" s="9">
        <f t="shared" si="1"/>
        <v>1.2752646707245737E-2</v>
      </c>
    </row>
    <row r="39" spans="2:7" ht="14.25" thickTop="1" thickBot="1" x14ac:dyDescent="0.25">
      <c r="B39" s="55"/>
      <c r="C39" s="39" t="s">
        <v>15</v>
      </c>
      <c r="D39" s="35"/>
      <c r="E39" s="36">
        <v>57794</v>
      </c>
      <c r="F39" s="25">
        <f t="shared" si="0"/>
        <v>57794</v>
      </c>
      <c r="G39" s="9">
        <f t="shared" si="1"/>
        <v>2.5312591164078434E-2</v>
      </c>
    </row>
    <row r="40" spans="2:7" ht="14.25" thickTop="1" thickBot="1" x14ac:dyDescent="0.25">
      <c r="B40" s="55"/>
      <c r="C40" s="39" t="s">
        <v>17</v>
      </c>
      <c r="D40" s="35"/>
      <c r="E40" s="36">
        <v>15660.47</v>
      </c>
      <c r="F40" s="25">
        <f t="shared" si="0"/>
        <v>15660.47</v>
      </c>
      <c r="G40" s="9">
        <f t="shared" si="1"/>
        <v>6.8589658882810571E-3</v>
      </c>
    </row>
    <row r="41" spans="2:7" ht="14.25" thickTop="1" thickBot="1" x14ac:dyDescent="0.25">
      <c r="B41" s="55"/>
      <c r="C41" s="39" t="s">
        <v>18</v>
      </c>
      <c r="D41" s="35"/>
      <c r="E41" s="36">
        <v>5914.28</v>
      </c>
      <c r="F41" s="25">
        <f t="shared" si="0"/>
        <v>5914.28</v>
      </c>
      <c r="G41" s="9">
        <f t="shared" si="1"/>
        <v>2.5903338005655572E-3</v>
      </c>
    </row>
    <row r="42" spans="2:7" ht="14.25" thickTop="1" thickBot="1" x14ac:dyDescent="0.25">
      <c r="B42" s="55"/>
      <c r="C42" s="39" t="s">
        <v>19</v>
      </c>
      <c r="D42" s="35"/>
      <c r="E42" s="36">
        <v>50774.39</v>
      </c>
      <c r="F42" s="25">
        <f t="shared" si="0"/>
        <v>50774.39</v>
      </c>
      <c r="G42" s="9">
        <f t="shared" si="1"/>
        <v>2.2238145407403407E-2</v>
      </c>
    </row>
    <row r="43" spans="2:7" ht="14.25" thickTop="1" thickBot="1" x14ac:dyDescent="0.25">
      <c r="B43" s="55"/>
      <c r="C43" s="39" t="s">
        <v>20</v>
      </c>
      <c r="D43" s="35"/>
      <c r="E43" s="36">
        <v>1322.56</v>
      </c>
      <c r="F43" s="25">
        <f t="shared" si="0"/>
        <v>1322.56</v>
      </c>
      <c r="G43" s="9">
        <f t="shared" si="1"/>
        <v>5.7925425770778238E-4</v>
      </c>
    </row>
    <row r="44" spans="2:7" ht="14.25" thickTop="1" thickBot="1" x14ac:dyDescent="0.25">
      <c r="B44" s="55"/>
      <c r="C44" s="39" t="s">
        <v>21</v>
      </c>
      <c r="D44" s="35"/>
      <c r="E44" s="36">
        <v>15113.8</v>
      </c>
      <c r="F44" s="25">
        <f t="shared" si="0"/>
        <v>15113.8</v>
      </c>
      <c r="G44" s="9">
        <f t="shared" si="1"/>
        <v>6.6195355977376304E-3</v>
      </c>
    </row>
    <row r="45" spans="2:7" ht="14.25" thickTop="1" thickBot="1" x14ac:dyDescent="0.25">
      <c r="B45" s="55"/>
      <c r="C45" s="39" t="s">
        <v>23</v>
      </c>
      <c r="D45" s="35"/>
      <c r="E45" s="36">
        <v>11934.52</v>
      </c>
      <c r="F45" s="25">
        <f t="shared" si="0"/>
        <v>11934.52</v>
      </c>
      <c r="G45" s="9">
        <f t="shared" si="1"/>
        <v>5.2270759161767207E-3</v>
      </c>
    </row>
    <row r="46" spans="2:7" ht="14.25" thickTop="1" thickBot="1" x14ac:dyDescent="0.25">
      <c r="B46" s="55"/>
      <c r="C46" s="39" t="s">
        <v>27</v>
      </c>
      <c r="D46" s="35"/>
      <c r="E46" s="36">
        <v>2670.04</v>
      </c>
      <c r="F46" s="25">
        <f t="shared" si="0"/>
        <v>2670.04</v>
      </c>
      <c r="G46" s="9">
        <f t="shared" si="1"/>
        <v>1.1694229662549051E-3</v>
      </c>
    </row>
    <row r="47" spans="2:7" ht="14.25" thickTop="1" thickBot="1" x14ac:dyDescent="0.25">
      <c r="B47" s="55"/>
      <c r="C47" s="39" t="s">
        <v>28</v>
      </c>
      <c r="D47" s="35"/>
      <c r="E47" s="36">
        <v>75</v>
      </c>
      <c r="F47" s="25">
        <f t="shared" si="0"/>
        <v>75</v>
      </c>
      <c r="G47" s="9">
        <f t="shared" si="1"/>
        <v>3.2848467614387005E-5</v>
      </c>
    </row>
    <row r="48" spans="2:7" ht="14.25" thickTop="1" thickBot="1" x14ac:dyDescent="0.25">
      <c r="B48" s="55"/>
      <c r="C48" s="39" t="s">
        <v>177</v>
      </c>
      <c r="D48" s="35"/>
      <c r="E48" s="36">
        <v>1636.7</v>
      </c>
      <c r="F48" s="25">
        <f t="shared" si="0"/>
        <v>1636.7</v>
      </c>
      <c r="G48" s="9">
        <f t="shared" si="1"/>
        <v>7.1684115925956286E-4</v>
      </c>
    </row>
    <row r="49" spans="2:7" ht="14.25" thickTop="1" thickBot="1" x14ac:dyDescent="0.25">
      <c r="B49" s="55"/>
      <c r="C49" s="39" t="s">
        <v>33</v>
      </c>
      <c r="D49" s="35"/>
      <c r="E49" s="36">
        <v>84493.18</v>
      </c>
      <c r="F49" s="25">
        <f t="shared" si="0"/>
        <v>84493.18</v>
      </c>
      <c r="G49" s="9">
        <f t="shared" si="1"/>
        <v>3.700628649155429E-2</v>
      </c>
    </row>
    <row r="50" spans="2:7" ht="14.25" thickTop="1" thickBot="1" x14ac:dyDescent="0.25">
      <c r="B50" s="55"/>
      <c r="C50" s="39" t="s">
        <v>35</v>
      </c>
      <c r="D50" s="35">
        <v>9241.9699999999993</v>
      </c>
      <c r="E50" s="36">
        <v>8677.15</v>
      </c>
      <c r="F50" s="25">
        <f t="shared" si="0"/>
        <v>17919.12</v>
      </c>
      <c r="G50" s="9">
        <f t="shared" si="1"/>
        <v>7.8482084399775255E-3</v>
      </c>
    </row>
    <row r="51" spans="2:7" ht="14.25" thickTop="1" thickBot="1" x14ac:dyDescent="0.25">
      <c r="B51" s="55"/>
      <c r="C51" s="39" t="s">
        <v>39</v>
      </c>
      <c r="D51" s="35"/>
      <c r="E51" s="36">
        <v>4358.6499999999996</v>
      </c>
      <c r="F51" s="25">
        <f t="shared" ref="F51:F54" si="2">SUM(D51,E51)</f>
        <v>4358.6499999999996</v>
      </c>
      <c r="G51" s="9">
        <f t="shared" si="1"/>
        <v>1.9089996448993056E-3</v>
      </c>
    </row>
    <row r="52" spans="2:7" ht="14.25" thickTop="1" thickBot="1" x14ac:dyDescent="0.25">
      <c r="B52" s="55"/>
      <c r="C52" s="39" t="s">
        <v>41</v>
      </c>
      <c r="D52" s="35"/>
      <c r="E52" s="36">
        <v>12845.63</v>
      </c>
      <c r="F52" s="25">
        <f t="shared" si="2"/>
        <v>12845.63</v>
      </c>
      <c r="G52" s="9">
        <f t="shared" si="1"/>
        <v>5.6261234805519752E-3</v>
      </c>
    </row>
    <row r="53" spans="2:7" ht="14.25" thickTop="1" thickBot="1" x14ac:dyDescent="0.25">
      <c r="B53" s="55"/>
      <c r="C53" s="39" t="s">
        <v>47</v>
      </c>
      <c r="D53" s="35"/>
      <c r="E53" s="36">
        <v>17695.759999999998</v>
      </c>
      <c r="F53" s="25">
        <f t="shared" si="2"/>
        <v>17695.759999999998</v>
      </c>
      <c r="G53" s="9">
        <f t="shared" si="1"/>
        <v>7.7503813236261994E-3</v>
      </c>
    </row>
    <row r="54" spans="2:7" ht="14.25" thickTop="1" thickBot="1" x14ac:dyDescent="0.25">
      <c r="B54" s="55"/>
      <c r="C54" s="39" t="s">
        <v>78</v>
      </c>
      <c r="D54" s="35"/>
      <c r="E54" s="36">
        <v>19210</v>
      </c>
      <c r="F54" s="25">
        <f t="shared" si="2"/>
        <v>19210</v>
      </c>
      <c r="G54" s="9">
        <f t="shared" si="1"/>
        <v>8.4135875049649918E-3</v>
      </c>
    </row>
    <row r="55" spans="2:7" ht="13.5" thickTop="1" x14ac:dyDescent="0.2">
      <c r="B55" s="31"/>
      <c r="C55" s="10"/>
      <c r="D55" s="37">
        <f>SUM(D4:D54)</f>
        <v>1072654.22</v>
      </c>
      <c r="E55" s="37">
        <f t="shared" ref="E55:G55" si="3">SUM(E4:E54)</f>
        <v>1210557.3099999996</v>
      </c>
      <c r="F55" s="37">
        <f t="shared" si="3"/>
        <v>2283211.5299999998</v>
      </c>
      <c r="G55" s="43">
        <f t="shared" si="3"/>
        <v>1</v>
      </c>
    </row>
  </sheetData>
  <mergeCells count="3">
    <mergeCell ref="B1:G1"/>
    <mergeCell ref="B4:B36"/>
    <mergeCell ref="B37:B54"/>
  </mergeCells>
  <conditionalFormatting sqref="G4:G54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9"/>
  <sheetViews>
    <sheetView showGridLines="0" zoomScale="80" zoomScaleNormal="8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5" t="s">
        <v>96</v>
      </c>
      <c r="C4" s="39" t="s">
        <v>3</v>
      </c>
      <c r="D4" s="35">
        <v>41980</v>
      </c>
      <c r="E4" s="36"/>
      <c r="F4" s="25">
        <f>SUM(D4,E4)</f>
        <v>41980</v>
      </c>
      <c r="G4" s="9">
        <f>F4/$F$39</f>
        <v>2.5767616560777192E-2</v>
      </c>
    </row>
    <row r="5" spans="2:7" ht="14.25" thickTop="1" thickBot="1" x14ac:dyDescent="0.25">
      <c r="B5" s="55"/>
      <c r="C5" s="39" t="s">
        <v>5</v>
      </c>
      <c r="D5" s="35">
        <v>12781.34</v>
      </c>
      <c r="E5" s="36"/>
      <c r="F5" s="25">
        <f t="shared" ref="F5:F37" si="0">SUM(D5,E5)</f>
        <v>12781.34</v>
      </c>
      <c r="G5" s="9">
        <f t="shared" ref="G5:G38" si="1">F5/$F$39</f>
        <v>7.8452755658152441E-3</v>
      </c>
    </row>
    <row r="6" spans="2:7" ht="14.25" thickTop="1" thickBot="1" x14ac:dyDescent="0.25">
      <c r="B6" s="55"/>
      <c r="C6" s="39" t="s">
        <v>8</v>
      </c>
      <c r="D6" s="35"/>
      <c r="E6" s="36">
        <v>105264.32000000001</v>
      </c>
      <c r="F6" s="6">
        <f t="shared" si="0"/>
        <v>105264.32000000001</v>
      </c>
      <c r="G6" s="9">
        <f t="shared" si="1"/>
        <v>6.4611973208455215E-2</v>
      </c>
    </row>
    <row r="7" spans="2:7" ht="14.25" thickTop="1" thickBot="1" x14ac:dyDescent="0.25">
      <c r="B7" s="55"/>
      <c r="C7" s="39" t="s">
        <v>13</v>
      </c>
      <c r="D7" s="35"/>
      <c r="E7" s="36">
        <v>990.36</v>
      </c>
      <c r="F7" s="25">
        <f t="shared" si="0"/>
        <v>990.36</v>
      </c>
      <c r="G7" s="9">
        <f t="shared" si="1"/>
        <v>6.0788986986973085E-4</v>
      </c>
    </row>
    <row r="8" spans="2:7" ht="14.25" thickTop="1" thickBot="1" x14ac:dyDescent="0.25">
      <c r="B8" s="55"/>
      <c r="C8" s="39" t="s">
        <v>15</v>
      </c>
      <c r="D8" s="35"/>
      <c r="E8" s="36">
        <v>565</v>
      </c>
      <c r="F8" s="25">
        <f t="shared" si="0"/>
        <v>565</v>
      </c>
      <c r="G8" s="9">
        <f t="shared" si="1"/>
        <v>3.4680093751403318E-4</v>
      </c>
    </row>
    <row r="9" spans="2:7" ht="14.25" thickTop="1" thickBot="1" x14ac:dyDescent="0.25">
      <c r="B9" s="55"/>
      <c r="C9" s="39" t="s">
        <v>17</v>
      </c>
      <c r="D9" s="35"/>
      <c r="E9" s="36">
        <v>9121.18</v>
      </c>
      <c r="F9" s="25">
        <f t="shared" si="0"/>
        <v>9121.18</v>
      </c>
      <c r="G9" s="9">
        <f t="shared" si="1"/>
        <v>5.5986438499721226E-3</v>
      </c>
    </row>
    <row r="10" spans="2:7" ht="14.25" thickTop="1" thickBot="1" x14ac:dyDescent="0.25">
      <c r="B10" s="55"/>
      <c r="C10" s="39" t="s">
        <v>19</v>
      </c>
      <c r="D10" s="35"/>
      <c r="E10" s="36">
        <v>34837.21</v>
      </c>
      <c r="F10" s="25">
        <f t="shared" si="0"/>
        <v>34837.21</v>
      </c>
      <c r="G10" s="9">
        <f t="shared" si="1"/>
        <v>2.1383322280306639E-2</v>
      </c>
    </row>
    <row r="11" spans="2:7" ht="14.25" thickTop="1" thickBot="1" x14ac:dyDescent="0.25">
      <c r="B11" s="55"/>
      <c r="C11" s="39" t="s">
        <v>21</v>
      </c>
      <c r="D11" s="35"/>
      <c r="E11" s="36">
        <v>3540.24</v>
      </c>
      <c r="F11" s="25">
        <f t="shared" si="0"/>
        <v>3540.24</v>
      </c>
      <c r="G11" s="9">
        <f t="shared" si="1"/>
        <v>2.1730239841144792E-3</v>
      </c>
    </row>
    <row r="12" spans="2:7" ht="14.25" thickTop="1" thickBot="1" x14ac:dyDescent="0.25">
      <c r="B12" s="55"/>
      <c r="C12" s="39" t="s">
        <v>22</v>
      </c>
      <c r="D12" s="35"/>
      <c r="E12" s="36">
        <v>4066.99</v>
      </c>
      <c r="F12" s="25">
        <f t="shared" si="0"/>
        <v>4066.99</v>
      </c>
      <c r="G12" s="9">
        <f t="shared" si="1"/>
        <v>2.4963468050622968E-3</v>
      </c>
    </row>
    <row r="13" spans="2:7" ht="14.25" thickTop="1" thickBot="1" x14ac:dyDescent="0.25">
      <c r="B13" s="55"/>
      <c r="C13" s="39" t="s">
        <v>23</v>
      </c>
      <c r="D13" s="35"/>
      <c r="E13" s="36">
        <v>23242.5</v>
      </c>
      <c r="F13" s="25">
        <f t="shared" si="0"/>
        <v>23242.5</v>
      </c>
      <c r="G13" s="9">
        <f t="shared" si="1"/>
        <v>1.4266408478176843E-2</v>
      </c>
    </row>
    <row r="14" spans="2:7" ht="14.25" thickTop="1" thickBot="1" x14ac:dyDescent="0.25">
      <c r="B14" s="55"/>
      <c r="C14" s="39" t="s">
        <v>26</v>
      </c>
      <c r="D14" s="35"/>
      <c r="E14" s="36">
        <v>1356</v>
      </c>
      <c r="F14" s="25">
        <f t="shared" si="0"/>
        <v>1356</v>
      </c>
      <c r="G14" s="9">
        <f t="shared" si="1"/>
        <v>8.3232225003367966E-4</v>
      </c>
    </row>
    <row r="15" spans="2:7" ht="14.25" thickTop="1" thickBot="1" x14ac:dyDescent="0.25">
      <c r="B15" s="55"/>
      <c r="C15" s="39" t="s">
        <v>28</v>
      </c>
      <c r="D15" s="35"/>
      <c r="E15" s="36">
        <v>150</v>
      </c>
      <c r="F15" s="25">
        <f t="shared" si="0"/>
        <v>150</v>
      </c>
      <c r="G15" s="9">
        <f t="shared" si="1"/>
        <v>9.2071045357707926E-5</v>
      </c>
    </row>
    <row r="16" spans="2:7" ht="14.25" thickTop="1" thickBot="1" x14ac:dyDescent="0.25">
      <c r="B16" s="55"/>
      <c r="C16" s="39" t="s">
        <v>32</v>
      </c>
      <c r="D16" s="35">
        <v>42.1</v>
      </c>
      <c r="E16" s="36"/>
      <c r="F16" s="25">
        <f t="shared" si="0"/>
        <v>42.1</v>
      </c>
      <c r="G16" s="9">
        <f t="shared" si="1"/>
        <v>2.5841273397063359E-5</v>
      </c>
    </row>
    <row r="17" spans="2:7" ht="14.25" thickTop="1" thickBot="1" x14ac:dyDescent="0.25">
      <c r="B17" s="55"/>
      <c r="C17" s="39" t="s">
        <v>33</v>
      </c>
      <c r="D17" s="35">
        <v>68364.44</v>
      </c>
      <c r="E17" s="36">
        <v>35860.26</v>
      </c>
      <c r="F17" s="6">
        <f t="shared" si="0"/>
        <v>104224.70000000001</v>
      </c>
      <c r="G17" s="9">
        <f t="shared" si="1"/>
        <v>6.3973847207290019E-2</v>
      </c>
    </row>
    <row r="18" spans="2:7" ht="14.25" thickTop="1" thickBot="1" x14ac:dyDescent="0.25">
      <c r="B18" s="55"/>
      <c r="C18" s="39" t="s">
        <v>34</v>
      </c>
      <c r="D18" s="35">
        <v>83393.490000000005</v>
      </c>
      <c r="E18" s="36">
        <v>78837.33</v>
      </c>
      <c r="F18" s="6">
        <f t="shared" si="0"/>
        <v>162230.82</v>
      </c>
      <c r="G18" s="9">
        <f t="shared" si="1"/>
        <v>9.9578407910920999E-2</v>
      </c>
    </row>
    <row r="19" spans="2:7" ht="14.25" thickTop="1" thickBot="1" x14ac:dyDescent="0.25">
      <c r="B19" s="55"/>
      <c r="C19" s="39" t="s">
        <v>35</v>
      </c>
      <c r="D19" s="35">
        <v>92233.79</v>
      </c>
      <c r="E19" s="36">
        <v>41812.54</v>
      </c>
      <c r="F19" s="6">
        <f t="shared" si="0"/>
        <v>134046.32999999999</v>
      </c>
      <c r="G19" s="9">
        <f t="shared" si="1"/>
        <v>8.2278571529761882E-2</v>
      </c>
    </row>
    <row r="20" spans="2:7" ht="14.25" thickTop="1" thickBot="1" x14ac:dyDescent="0.25">
      <c r="B20" s="55"/>
      <c r="C20" s="39" t="s">
        <v>38</v>
      </c>
      <c r="D20" s="35">
        <v>235808.09</v>
      </c>
      <c r="E20" s="36">
        <v>187825.55</v>
      </c>
      <c r="F20" s="6">
        <f t="shared" si="0"/>
        <v>423633.64</v>
      </c>
      <c r="G20" s="9">
        <f t="shared" si="1"/>
        <v>0.26002928055660607</v>
      </c>
    </row>
    <row r="21" spans="2:7" ht="14.25" thickTop="1" thickBot="1" x14ac:dyDescent="0.25">
      <c r="B21" s="55"/>
      <c r="C21" s="39" t="s">
        <v>39</v>
      </c>
      <c r="D21" s="35">
        <v>18878.8</v>
      </c>
      <c r="E21" s="36">
        <v>6343.68</v>
      </c>
      <c r="F21" s="25">
        <f t="shared" si="0"/>
        <v>25222.48</v>
      </c>
      <c r="G21" s="9">
        <f t="shared" si="1"/>
        <v>1.5481734000759206E-2</v>
      </c>
    </row>
    <row r="22" spans="2:7" ht="14.25" thickTop="1" thickBot="1" x14ac:dyDescent="0.25">
      <c r="B22" s="55"/>
      <c r="C22" s="39" t="s">
        <v>41</v>
      </c>
      <c r="D22" s="35">
        <v>61445.68</v>
      </c>
      <c r="E22" s="36">
        <v>40386.879999999997</v>
      </c>
      <c r="F22" s="6">
        <f t="shared" si="0"/>
        <v>101832.56</v>
      </c>
      <c r="G22" s="9">
        <f t="shared" si="1"/>
        <v>6.2505535004343415E-2</v>
      </c>
    </row>
    <row r="23" spans="2:7" ht="14.25" thickTop="1" thickBot="1" x14ac:dyDescent="0.25">
      <c r="B23" s="55"/>
      <c r="C23" s="39" t="s">
        <v>42</v>
      </c>
      <c r="D23" s="35">
        <v>16143.76</v>
      </c>
      <c r="E23" s="36">
        <v>9129.9699999999993</v>
      </c>
      <c r="F23" s="25">
        <f t="shared" si="0"/>
        <v>25273.73</v>
      </c>
      <c r="G23" s="9">
        <f t="shared" si="1"/>
        <v>1.5513191607923089E-2</v>
      </c>
    </row>
    <row r="24" spans="2:7" ht="14.25" thickTop="1" thickBot="1" x14ac:dyDescent="0.25">
      <c r="B24" s="55"/>
      <c r="C24" s="39" t="s">
        <v>43</v>
      </c>
      <c r="D24" s="35"/>
      <c r="E24" s="36">
        <v>21.5</v>
      </c>
      <c r="F24" s="25">
        <f t="shared" si="0"/>
        <v>21.5</v>
      </c>
      <c r="G24" s="9">
        <f t="shared" si="1"/>
        <v>1.3196849834604802E-5</v>
      </c>
    </row>
    <row r="25" spans="2:7" ht="14.25" thickTop="1" thickBot="1" x14ac:dyDescent="0.25">
      <c r="B25" s="55"/>
      <c r="C25" s="39" t="s">
        <v>44</v>
      </c>
      <c r="D25" s="35">
        <v>7920.82</v>
      </c>
      <c r="E25" s="36">
        <v>5240.24</v>
      </c>
      <c r="F25" s="25">
        <f t="shared" si="0"/>
        <v>13161.06</v>
      </c>
      <c r="G25" s="9">
        <f t="shared" si="1"/>
        <v>8.0783503481034365E-3</v>
      </c>
    </row>
    <row r="26" spans="2:7" ht="14.25" thickTop="1" thickBot="1" x14ac:dyDescent="0.25">
      <c r="B26" s="55"/>
      <c r="C26" s="39" t="s">
        <v>45</v>
      </c>
      <c r="D26" s="35"/>
      <c r="E26" s="36">
        <v>25874.91</v>
      </c>
      <c r="F26" s="25">
        <f t="shared" si="0"/>
        <v>25874.91</v>
      </c>
      <c r="G26" s="9">
        <f t="shared" si="1"/>
        <v>1.5882200081577404E-2</v>
      </c>
    </row>
    <row r="27" spans="2:7" ht="14.25" customHeight="1" thickTop="1" thickBot="1" x14ac:dyDescent="0.25">
      <c r="B27" s="55"/>
      <c r="C27" s="39" t="s">
        <v>46</v>
      </c>
      <c r="D27" s="35">
        <v>14650</v>
      </c>
      <c r="E27" s="36"/>
      <c r="F27" s="25">
        <f t="shared" si="0"/>
        <v>14650</v>
      </c>
      <c r="G27" s="9">
        <f t="shared" si="1"/>
        <v>8.9922720966028064E-3</v>
      </c>
    </row>
    <row r="28" spans="2:7" ht="14.25" thickTop="1" thickBot="1" x14ac:dyDescent="0.25">
      <c r="B28" s="55"/>
      <c r="C28" s="39" t="s">
        <v>34</v>
      </c>
      <c r="D28" s="35"/>
      <c r="E28" s="36">
        <v>2698.55</v>
      </c>
      <c r="F28" s="25">
        <f t="shared" si="0"/>
        <v>2698.55</v>
      </c>
      <c r="G28" s="9">
        <f t="shared" si="1"/>
        <v>1.6563887963336181E-3</v>
      </c>
    </row>
    <row r="29" spans="2:7" ht="14.25" thickTop="1" thickBot="1" x14ac:dyDescent="0.25">
      <c r="B29" s="55"/>
      <c r="C29" s="39" t="s">
        <v>50</v>
      </c>
      <c r="D29" s="35"/>
      <c r="E29" s="36">
        <v>564.52</v>
      </c>
      <c r="F29" s="25">
        <f t="shared" si="0"/>
        <v>564.52</v>
      </c>
      <c r="G29" s="9">
        <f t="shared" si="1"/>
        <v>3.4650631016888852E-4</v>
      </c>
    </row>
    <row r="30" spans="2:7" ht="14.25" thickTop="1" thickBot="1" x14ac:dyDescent="0.25">
      <c r="B30" s="55"/>
      <c r="C30" s="39" t="s">
        <v>51</v>
      </c>
      <c r="D30" s="35">
        <v>3150</v>
      </c>
      <c r="E30" s="36"/>
      <c r="F30" s="25">
        <f t="shared" si="0"/>
        <v>3150</v>
      </c>
      <c r="G30" s="9">
        <f t="shared" si="1"/>
        <v>1.9334919525118663E-3</v>
      </c>
    </row>
    <row r="31" spans="2:7" ht="14.25" thickTop="1" thickBot="1" x14ac:dyDescent="0.25">
      <c r="B31" s="55"/>
      <c r="C31" s="39" t="s">
        <v>78</v>
      </c>
      <c r="D31" s="35"/>
      <c r="E31" s="36">
        <v>26724.14</v>
      </c>
      <c r="F31" s="25">
        <f t="shared" si="0"/>
        <v>26724.14</v>
      </c>
      <c r="G31" s="9">
        <f t="shared" si="1"/>
        <v>1.6403463373904911E-2</v>
      </c>
    </row>
    <row r="32" spans="2:7" ht="14.25" thickTop="1" thickBot="1" x14ac:dyDescent="0.25">
      <c r="B32" s="55"/>
      <c r="C32" s="39" t="s">
        <v>54</v>
      </c>
      <c r="D32" s="35"/>
      <c r="E32" s="36">
        <v>2042.97</v>
      </c>
      <c r="F32" s="25">
        <f t="shared" si="0"/>
        <v>2042.97</v>
      </c>
      <c r="G32" s="9">
        <f t="shared" si="1"/>
        <v>1.2539892235629104E-3</v>
      </c>
    </row>
    <row r="33" spans="2:7" ht="14.25" thickTop="1" thickBot="1" x14ac:dyDescent="0.25">
      <c r="B33" s="55"/>
      <c r="C33" s="39" t="s">
        <v>55</v>
      </c>
      <c r="D33" s="35">
        <v>204.78</v>
      </c>
      <c r="E33" s="36"/>
      <c r="F33" s="25">
        <f t="shared" si="0"/>
        <v>204.78</v>
      </c>
      <c r="G33" s="9">
        <f t="shared" si="1"/>
        <v>1.2569539112234287E-4</v>
      </c>
    </row>
    <row r="34" spans="2:7" ht="14.25" thickTop="1" thickBot="1" x14ac:dyDescent="0.25">
      <c r="B34" s="55"/>
      <c r="C34" s="39" t="s">
        <v>56</v>
      </c>
      <c r="D34" s="35">
        <v>85.44</v>
      </c>
      <c r="E34" s="36"/>
      <c r="F34" s="25">
        <f t="shared" si="0"/>
        <v>85.44</v>
      </c>
      <c r="G34" s="9">
        <f t="shared" si="1"/>
        <v>5.2443667435750432E-5</v>
      </c>
    </row>
    <row r="35" spans="2:7" ht="14.25" thickTop="1" thickBot="1" x14ac:dyDescent="0.25">
      <c r="B35" s="55" t="s">
        <v>64</v>
      </c>
      <c r="C35" s="39" t="s">
        <v>3</v>
      </c>
      <c r="D35" s="35">
        <v>83280</v>
      </c>
      <c r="E35" s="36"/>
      <c r="F35" s="6">
        <f t="shared" si="0"/>
        <v>83280</v>
      </c>
      <c r="G35" s="9">
        <f t="shared" si="1"/>
        <v>5.1117844382599441E-2</v>
      </c>
    </row>
    <row r="36" spans="2:7" ht="14.25" thickTop="1" thickBot="1" x14ac:dyDescent="0.25">
      <c r="B36" s="55"/>
      <c r="C36" s="39" t="s">
        <v>33</v>
      </c>
      <c r="D36" s="35"/>
      <c r="E36" s="36">
        <v>72818.22</v>
      </c>
      <c r="F36" s="25">
        <f t="shared" si="0"/>
        <v>72818.22</v>
      </c>
      <c r="G36" s="9">
        <f t="shared" si="1"/>
        <v>4.469633090991703E-2</v>
      </c>
    </row>
    <row r="37" spans="2:7" ht="14.25" thickTop="1" thickBot="1" x14ac:dyDescent="0.25">
      <c r="B37" s="55"/>
      <c r="C37" s="39" t="s">
        <v>34</v>
      </c>
      <c r="D37" s="35"/>
      <c r="E37" s="36">
        <v>115661.55</v>
      </c>
      <c r="F37" s="6">
        <f t="shared" si="0"/>
        <v>115661.55</v>
      </c>
      <c r="G37" s="9">
        <f t="shared" si="1"/>
        <v>7.0993865441285359E-2</v>
      </c>
    </row>
    <row r="38" spans="2:7" ht="14.25" thickTop="1" thickBot="1" x14ac:dyDescent="0.25">
      <c r="B38" s="55"/>
      <c r="C38" s="39" t="s">
        <v>35</v>
      </c>
      <c r="D38" s="35"/>
      <c r="E38" s="36">
        <v>53837.54</v>
      </c>
      <c r="F38" s="25">
        <f t="shared" ref="F38" si="2">SUM(D38,E38)</f>
        <v>53837.54</v>
      </c>
      <c r="G38" s="9">
        <f t="shared" si="1"/>
        <v>3.3045857248582763E-2</v>
      </c>
    </row>
    <row r="39" spans="2:7" ht="13.5" thickTop="1" x14ac:dyDescent="0.2">
      <c r="B39" s="31"/>
      <c r="C39" s="10"/>
      <c r="D39" s="37">
        <f>SUM(D4:D38)</f>
        <v>740362.53</v>
      </c>
      <c r="E39" s="37">
        <f t="shared" ref="E39:G39" si="3">SUM(E4:E38)</f>
        <v>888814.15000000014</v>
      </c>
      <c r="F39" s="37">
        <f t="shared" si="3"/>
        <v>1629176.68</v>
      </c>
      <c r="G39" s="43">
        <f t="shared" si="3"/>
        <v>1</v>
      </c>
    </row>
  </sheetData>
  <mergeCells count="3">
    <mergeCell ref="B1:G1"/>
    <mergeCell ref="B4:B34"/>
    <mergeCell ref="B35:B38"/>
  </mergeCells>
  <conditionalFormatting sqref="G4:G38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"/>
  <sheetViews>
    <sheetView showGridLines="0" zoomScale="80" zoomScaleNormal="8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5" t="s">
        <v>96</v>
      </c>
      <c r="C4" s="39" t="s">
        <v>2</v>
      </c>
      <c r="D4" s="35">
        <v>1514.94</v>
      </c>
      <c r="E4" s="36"/>
      <c r="F4" s="25">
        <f>SUM(D4,E4)</f>
        <v>1514.94</v>
      </c>
      <c r="G4" s="9">
        <f>F4/$F$52</f>
        <v>1.1367372089938785E-3</v>
      </c>
    </row>
    <row r="5" spans="2:7" ht="14.25" thickTop="1" thickBot="1" x14ac:dyDescent="0.25">
      <c r="B5" s="55"/>
      <c r="C5" s="39" t="s">
        <v>3</v>
      </c>
      <c r="D5" s="35">
        <v>36710</v>
      </c>
      <c r="E5" s="36"/>
      <c r="F5" s="25">
        <f t="shared" ref="F5:F44" si="0">SUM(D5,E5)</f>
        <v>36710</v>
      </c>
      <c r="G5" s="9">
        <f t="shared" ref="G5:G51" si="1">F5/$F$52</f>
        <v>2.7545396479177576E-2</v>
      </c>
    </row>
    <row r="6" spans="2:7" ht="14.25" thickTop="1" thickBot="1" x14ac:dyDescent="0.25">
      <c r="B6" s="55"/>
      <c r="C6" s="39" t="s">
        <v>5</v>
      </c>
      <c r="D6" s="35">
        <v>3763.36</v>
      </c>
      <c r="E6" s="36"/>
      <c r="F6" s="25">
        <f t="shared" si="0"/>
        <v>3763.36</v>
      </c>
      <c r="G6" s="9">
        <f t="shared" si="1"/>
        <v>2.8238420946302841E-3</v>
      </c>
    </row>
    <row r="7" spans="2:7" ht="14.25" thickTop="1" thickBot="1" x14ac:dyDescent="0.25">
      <c r="B7" s="55"/>
      <c r="C7" s="39" t="s">
        <v>13</v>
      </c>
      <c r="D7" s="35"/>
      <c r="E7" s="36">
        <v>428</v>
      </c>
      <c r="F7" s="25">
        <f t="shared" si="0"/>
        <v>428</v>
      </c>
      <c r="G7" s="9">
        <f t="shared" si="1"/>
        <v>3.2115035938676115E-4</v>
      </c>
    </row>
    <row r="8" spans="2:7" ht="14.25" thickTop="1" thickBot="1" x14ac:dyDescent="0.25">
      <c r="B8" s="55"/>
      <c r="C8" s="39" t="s">
        <v>15</v>
      </c>
      <c r="D8" s="35"/>
      <c r="E8" s="36">
        <v>8195.1</v>
      </c>
      <c r="F8" s="25">
        <f t="shared" si="0"/>
        <v>8195.1</v>
      </c>
      <c r="G8" s="9">
        <f t="shared" si="1"/>
        <v>6.1492039958188005E-3</v>
      </c>
    </row>
    <row r="9" spans="2:7" ht="14.25" thickTop="1" thickBot="1" x14ac:dyDescent="0.25">
      <c r="B9" s="55"/>
      <c r="C9" s="39" t="s">
        <v>18</v>
      </c>
      <c r="D9" s="35"/>
      <c r="E9" s="36">
        <v>1413.62</v>
      </c>
      <c r="F9" s="25">
        <f t="shared" si="0"/>
        <v>1413.62</v>
      </c>
      <c r="G9" s="9">
        <f t="shared" si="1"/>
        <v>1.0607116145708254E-3</v>
      </c>
    </row>
    <row r="10" spans="2:7" ht="14.25" thickTop="1" thickBot="1" x14ac:dyDescent="0.25">
      <c r="B10" s="55"/>
      <c r="C10" s="39" t="s">
        <v>19</v>
      </c>
      <c r="D10" s="35"/>
      <c r="E10" s="36">
        <v>479.4</v>
      </c>
      <c r="F10" s="25">
        <f t="shared" si="0"/>
        <v>479.4</v>
      </c>
      <c r="G10" s="9">
        <f t="shared" si="1"/>
        <v>3.5971841656545159E-4</v>
      </c>
    </row>
    <row r="11" spans="2:7" ht="14.25" thickTop="1" thickBot="1" x14ac:dyDescent="0.25">
      <c r="B11" s="55"/>
      <c r="C11" s="39" t="s">
        <v>20</v>
      </c>
      <c r="D11" s="35"/>
      <c r="E11" s="36">
        <v>5360</v>
      </c>
      <c r="F11" s="25">
        <f t="shared" si="0"/>
        <v>5360</v>
      </c>
      <c r="G11" s="9">
        <f t="shared" si="1"/>
        <v>4.0218830054042989E-3</v>
      </c>
    </row>
    <row r="12" spans="2:7" ht="14.25" thickTop="1" thickBot="1" x14ac:dyDescent="0.25">
      <c r="B12" s="55"/>
      <c r="C12" s="39" t="s">
        <v>97</v>
      </c>
      <c r="D12" s="35"/>
      <c r="E12" s="36">
        <v>207.56</v>
      </c>
      <c r="F12" s="25">
        <f t="shared" si="0"/>
        <v>207.56</v>
      </c>
      <c r="G12" s="9">
        <f t="shared" si="1"/>
        <v>1.5574291727643959E-4</v>
      </c>
    </row>
    <row r="13" spans="2:7" ht="14.25" thickTop="1" thickBot="1" x14ac:dyDescent="0.25">
      <c r="B13" s="55"/>
      <c r="C13" s="39" t="s">
        <v>23</v>
      </c>
      <c r="D13" s="35"/>
      <c r="E13" s="36">
        <v>2280</v>
      </c>
      <c r="F13" s="25">
        <f t="shared" si="0"/>
        <v>2280</v>
      </c>
      <c r="G13" s="9">
        <f t="shared" si="1"/>
        <v>1.7108009799107838E-3</v>
      </c>
    </row>
    <row r="14" spans="2:7" ht="14.25" thickTop="1" thickBot="1" x14ac:dyDescent="0.25">
      <c r="B14" s="55"/>
      <c r="C14" s="39" t="s">
        <v>25</v>
      </c>
      <c r="D14" s="35"/>
      <c r="E14" s="36">
        <v>478.75</v>
      </c>
      <c r="F14" s="25">
        <f t="shared" si="0"/>
        <v>478.75</v>
      </c>
      <c r="G14" s="9">
        <f t="shared" si="1"/>
        <v>3.5923068821591567E-4</v>
      </c>
    </row>
    <row r="15" spans="2:7" ht="14.25" thickTop="1" thickBot="1" x14ac:dyDescent="0.25">
      <c r="B15" s="55"/>
      <c r="C15" s="39" t="s">
        <v>33</v>
      </c>
      <c r="D15" s="35">
        <v>24041.82</v>
      </c>
      <c r="E15" s="36">
        <v>23407.94</v>
      </c>
      <c r="F15" s="25">
        <f t="shared" si="0"/>
        <v>47449.759999999995</v>
      </c>
      <c r="G15" s="9">
        <f t="shared" si="1"/>
        <v>3.5603989431812061E-2</v>
      </c>
    </row>
    <row r="16" spans="2:7" ht="14.25" thickTop="1" thickBot="1" x14ac:dyDescent="0.25">
      <c r="B16" s="55"/>
      <c r="C16" s="39" t="s">
        <v>34</v>
      </c>
      <c r="D16" s="35">
        <v>126740.87</v>
      </c>
      <c r="E16" s="36">
        <v>94747.01</v>
      </c>
      <c r="F16" s="6">
        <f t="shared" si="0"/>
        <v>221487.88</v>
      </c>
      <c r="G16" s="9">
        <f t="shared" si="1"/>
        <v>0.1661937202378781</v>
      </c>
    </row>
    <row r="17" spans="2:7" ht="14.25" thickTop="1" thickBot="1" x14ac:dyDescent="0.25">
      <c r="B17" s="55"/>
      <c r="C17" s="39" t="s">
        <v>35</v>
      </c>
      <c r="D17" s="35">
        <v>159736.09</v>
      </c>
      <c r="E17" s="36">
        <v>102948.89</v>
      </c>
      <c r="F17" s="6">
        <f t="shared" si="0"/>
        <v>262684.98</v>
      </c>
      <c r="G17" s="9">
        <f t="shared" si="1"/>
        <v>0.1971060180665985</v>
      </c>
    </row>
    <row r="18" spans="2:7" ht="14.25" thickTop="1" thickBot="1" x14ac:dyDescent="0.25">
      <c r="B18" s="55"/>
      <c r="C18" s="39" t="s">
        <v>36</v>
      </c>
      <c r="D18" s="35">
        <v>35858.36</v>
      </c>
      <c r="E18" s="36">
        <v>25555.4</v>
      </c>
      <c r="F18" s="25">
        <f t="shared" si="0"/>
        <v>61413.760000000002</v>
      </c>
      <c r="G18" s="9">
        <f t="shared" si="1"/>
        <v>4.6081895082458642E-2</v>
      </c>
    </row>
    <row r="19" spans="2:7" ht="14.25" thickTop="1" thickBot="1" x14ac:dyDescent="0.25">
      <c r="B19" s="55"/>
      <c r="C19" s="39" t="s">
        <v>77</v>
      </c>
      <c r="D19" s="35"/>
      <c r="E19" s="36">
        <v>19010.14</v>
      </c>
      <c r="F19" s="25">
        <f t="shared" si="0"/>
        <v>19010.14</v>
      </c>
      <c r="G19" s="9">
        <f t="shared" si="1"/>
        <v>1.4264283394842625E-2</v>
      </c>
    </row>
    <row r="20" spans="2:7" ht="14.25" thickTop="1" thickBot="1" x14ac:dyDescent="0.25">
      <c r="B20" s="55"/>
      <c r="C20" s="39" t="s">
        <v>194</v>
      </c>
      <c r="D20" s="35">
        <v>1479.2</v>
      </c>
      <c r="E20" s="36"/>
      <c r="F20" s="25">
        <f t="shared" si="0"/>
        <v>1479.2</v>
      </c>
      <c r="G20" s="9">
        <f t="shared" si="1"/>
        <v>1.1099196532824698E-3</v>
      </c>
    </row>
    <row r="21" spans="2:7" ht="14.25" thickTop="1" thickBot="1" x14ac:dyDescent="0.25">
      <c r="B21" s="55"/>
      <c r="C21" s="39" t="s">
        <v>38</v>
      </c>
      <c r="D21" s="35"/>
      <c r="E21" s="36">
        <v>237556.38</v>
      </c>
      <c r="F21" s="6">
        <f t="shared" si="0"/>
        <v>237556.38</v>
      </c>
      <c r="G21" s="9">
        <f t="shared" si="1"/>
        <v>0.17825074021406076</v>
      </c>
    </row>
    <row r="22" spans="2:7" ht="14.25" thickTop="1" thickBot="1" x14ac:dyDescent="0.25">
      <c r="B22" s="55"/>
      <c r="C22" s="39" t="s">
        <v>39</v>
      </c>
      <c r="D22" s="35">
        <v>2026.45</v>
      </c>
      <c r="E22" s="36">
        <v>822.59</v>
      </c>
      <c r="F22" s="25">
        <f t="shared" si="0"/>
        <v>2849.04</v>
      </c>
      <c r="G22" s="9">
        <f t="shared" si="1"/>
        <v>2.1377808876337804E-3</v>
      </c>
    </row>
    <row r="23" spans="2:7" ht="14.25" thickTop="1" thickBot="1" x14ac:dyDescent="0.25">
      <c r="B23" s="55"/>
      <c r="C23" s="39" t="s">
        <v>209</v>
      </c>
      <c r="D23" s="35"/>
      <c r="E23" s="36">
        <v>2997.48</v>
      </c>
      <c r="F23" s="25">
        <f t="shared" si="0"/>
        <v>2997.48</v>
      </c>
      <c r="G23" s="9">
        <f t="shared" si="1"/>
        <v>2.2491630356416561E-3</v>
      </c>
    </row>
    <row r="24" spans="2:7" ht="14.25" thickTop="1" thickBot="1" x14ac:dyDescent="0.25">
      <c r="B24" s="55"/>
      <c r="C24" s="39" t="s">
        <v>41</v>
      </c>
      <c r="D24" s="35">
        <v>52136.02</v>
      </c>
      <c r="E24" s="36">
        <v>43490.52</v>
      </c>
      <c r="F24" s="6">
        <f t="shared" si="0"/>
        <v>95626.54</v>
      </c>
      <c r="G24" s="9">
        <f t="shared" si="1"/>
        <v>7.175349927082357E-2</v>
      </c>
    </row>
    <row r="25" spans="2:7" ht="14.25" thickTop="1" thickBot="1" x14ac:dyDescent="0.25">
      <c r="B25" s="55"/>
      <c r="C25" s="39" t="s">
        <v>42</v>
      </c>
      <c r="D25" s="35">
        <v>6810.78</v>
      </c>
      <c r="E25" s="36">
        <v>5485.44</v>
      </c>
      <c r="F25" s="25">
        <f t="shared" si="0"/>
        <v>12296.22</v>
      </c>
      <c r="G25" s="9">
        <f t="shared" si="1"/>
        <v>9.226484747894113E-3</v>
      </c>
    </row>
    <row r="26" spans="2:7" ht="14.25" thickTop="1" thickBot="1" x14ac:dyDescent="0.25">
      <c r="B26" s="55"/>
      <c r="C26" s="39" t="s">
        <v>43</v>
      </c>
      <c r="D26" s="35">
        <v>31.1</v>
      </c>
      <c r="E26" s="36">
        <v>348.6</v>
      </c>
      <c r="F26" s="25">
        <f t="shared" si="0"/>
        <v>379.70000000000005</v>
      </c>
      <c r="G26" s="9">
        <f t="shared" si="1"/>
        <v>2.8490839125970378E-4</v>
      </c>
    </row>
    <row r="27" spans="2:7" ht="14.25" thickTop="1" thickBot="1" x14ac:dyDescent="0.25">
      <c r="B27" s="55"/>
      <c r="C27" s="39" t="s">
        <v>31</v>
      </c>
      <c r="D27" s="35"/>
      <c r="E27" s="36">
        <v>9000</v>
      </c>
      <c r="F27" s="25">
        <f t="shared" si="0"/>
        <v>9000</v>
      </c>
      <c r="G27" s="9">
        <f t="shared" si="1"/>
        <v>6.7531617628057254E-3</v>
      </c>
    </row>
    <row r="28" spans="2:7" ht="14.25" thickTop="1" thickBot="1" x14ac:dyDescent="0.25">
      <c r="B28" s="55"/>
      <c r="C28" s="39" t="s">
        <v>44</v>
      </c>
      <c r="D28" s="35">
        <v>13617.02</v>
      </c>
      <c r="E28" s="36">
        <v>4959.8999999999996</v>
      </c>
      <c r="F28" s="25">
        <f t="shared" si="0"/>
        <v>18576.919999999998</v>
      </c>
      <c r="G28" s="9">
        <f t="shared" si="1"/>
        <v>1.3939216201633436E-2</v>
      </c>
    </row>
    <row r="29" spans="2:7" ht="14.25" thickTop="1" thickBot="1" x14ac:dyDescent="0.25">
      <c r="B29" s="55"/>
      <c r="C29" s="39" t="s">
        <v>45</v>
      </c>
      <c r="D29" s="35">
        <v>654.6</v>
      </c>
      <c r="E29" s="36">
        <v>755</v>
      </c>
      <c r="F29" s="25">
        <f t="shared" si="0"/>
        <v>1409.6</v>
      </c>
      <c r="G29" s="9">
        <f t="shared" si="1"/>
        <v>1.0576952023167723E-3</v>
      </c>
    </row>
    <row r="30" spans="2:7" ht="14.25" customHeight="1" thickTop="1" thickBot="1" x14ac:dyDescent="0.25">
      <c r="B30" s="55"/>
      <c r="C30" s="39" t="s">
        <v>46</v>
      </c>
      <c r="D30" s="35">
        <v>5703.86</v>
      </c>
      <c r="E30" s="36"/>
      <c r="F30" s="25">
        <f t="shared" si="0"/>
        <v>5703.86</v>
      </c>
      <c r="G30" s="9">
        <f t="shared" si="1"/>
        <v>4.2798988058218961E-3</v>
      </c>
    </row>
    <row r="31" spans="2:7" ht="14.25" thickTop="1" thickBot="1" x14ac:dyDescent="0.25">
      <c r="B31" s="55"/>
      <c r="C31" s="39" t="s">
        <v>47</v>
      </c>
      <c r="D31" s="35">
        <v>19903.919999999998</v>
      </c>
      <c r="E31" s="36">
        <v>4387.34</v>
      </c>
      <c r="F31" s="25">
        <f t="shared" si="0"/>
        <v>24291.26</v>
      </c>
      <c r="G31" s="9">
        <f t="shared" si="1"/>
        <v>1.8226978689152466E-2</v>
      </c>
    </row>
    <row r="32" spans="2:7" ht="14.25" thickTop="1" thickBot="1" x14ac:dyDescent="0.25">
      <c r="B32" s="55"/>
      <c r="C32" s="39" t="s">
        <v>34</v>
      </c>
      <c r="D32" s="35">
        <v>4600</v>
      </c>
      <c r="E32" s="36"/>
      <c r="F32" s="25">
        <f t="shared" si="0"/>
        <v>4600</v>
      </c>
      <c r="G32" s="9">
        <f t="shared" si="1"/>
        <v>3.4516160121007039E-3</v>
      </c>
    </row>
    <row r="33" spans="2:7" ht="14.25" thickTop="1" thickBot="1" x14ac:dyDescent="0.25">
      <c r="B33" s="55"/>
      <c r="C33" s="39" t="s">
        <v>32</v>
      </c>
      <c r="D33" s="35"/>
      <c r="E33" s="36">
        <v>13649.85</v>
      </c>
      <c r="F33" s="25">
        <f t="shared" si="0"/>
        <v>13649.85</v>
      </c>
      <c r="G33" s="9">
        <f t="shared" si="1"/>
        <v>1.0242182787559303E-2</v>
      </c>
    </row>
    <row r="34" spans="2:7" ht="14.25" thickTop="1" thickBot="1" x14ac:dyDescent="0.25">
      <c r="B34" s="55"/>
      <c r="C34" s="39" t="s">
        <v>78</v>
      </c>
      <c r="D34" s="35">
        <v>957</v>
      </c>
      <c r="E34" s="36">
        <v>12218.5</v>
      </c>
      <c r="F34" s="25">
        <f t="shared" si="0"/>
        <v>13175.5</v>
      </c>
      <c r="G34" s="9">
        <f t="shared" si="1"/>
        <v>9.8862536450940921E-3</v>
      </c>
    </row>
    <row r="35" spans="2:7" ht="14.25" thickTop="1" thickBot="1" x14ac:dyDescent="0.25">
      <c r="B35" s="55"/>
      <c r="C35" s="39" t="s">
        <v>52</v>
      </c>
      <c r="D35" s="35">
        <v>9019.89</v>
      </c>
      <c r="E35" s="36">
        <v>6029.8</v>
      </c>
      <c r="F35" s="25">
        <f t="shared" si="0"/>
        <v>15049.689999999999</v>
      </c>
      <c r="G35" s="9">
        <f t="shared" si="1"/>
        <v>1.1292554561119965E-2</v>
      </c>
    </row>
    <row r="36" spans="2:7" ht="14.25" thickTop="1" thickBot="1" x14ac:dyDescent="0.25">
      <c r="B36" s="55"/>
      <c r="C36" s="39" t="s">
        <v>53</v>
      </c>
      <c r="D36" s="35">
        <v>436.22</v>
      </c>
      <c r="E36" s="36">
        <v>89.02</v>
      </c>
      <c r="F36" s="25">
        <f t="shared" si="0"/>
        <v>525.24</v>
      </c>
      <c r="G36" s="9">
        <f t="shared" si="1"/>
        <v>3.9411452047734215E-4</v>
      </c>
    </row>
    <row r="37" spans="2:7" ht="14.25" thickTop="1" thickBot="1" x14ac:dyDescent="0.25">
      <c r="B37" s="55"/>
      <c r="C37" s="39" t="s">
        <v>54</v>
      </c>
      <c r="D37" s="35">
        <v>2096.31</v>
      </c>
      <c r="E37" s="36">
        <v>300</v>
      </c>
      <c r="F37" s="25">
        <f t="shared" si="0"/>
        <v>2396.31</v>
      </c>
      <c r="G37" s="9">
        <f t="shared" si="1"/>
        <v>1.798074340425443E-3</v>
      </c>
    </row>
    <row r="38" spans="2:7" ht="14.25" thickTop="1" thickBot="1" x14ac:dyDescent="0.25">
      <c r="B38" s="55"/>
      <c r="C38" s="39" t="s">
        <v>55</v>
      </c>
      <c r="D38" s="35">
        <v>5498.32</v>
      </c>
      <c r="E38" s="36"/>
      <c r="F38" s="25">
        <f t="shared" si="0"/>
        <v>5498.32</v>
      </c>
      <c r="G38" s="9">
        <f t="shared" si="1"/>
        <v>4.1256715981855523E-3</v>
      </c>
    </row>
    <row r="39" spans="2:7" ht="14.25" thickTop="1" thickBot="1" x14ac:dyDescent="0.25">
      <c r="B39" s="55"/>
      <c r="C39" s="39" t="s">
        <v>56</v>
      </c>
      <c r="D39" s="35">
        <v>73.08</v>
      </c>
      <c r="E39" s="36"/>
      <c r="F39" s="25">
        <f t="shared" si="0"/>
        <v>73.08</v>
      </c>
      <c r="G39" s="9">
        <f t="shared" si="1"/>
        <v>5.4835673513982486E-5</v>
      </c>
    </row>
    <row r="40" spans="2:7" ht="14.25" thickTop="1" thickBot="1" x14ac:dyDescent="0.25">
      <c r="B40" s="55"/>
      <c r="C40" s="39" t="s">
        <v>58</v>
      </c>
      <c r="D40" s="35"/>
      <c r="E40" s="36">
        <v>3121.38</v>
      </c>
      <c r="F40" s="25">
        <f t="shared" si="0"/>
        <v>3121.38</v>
      </c>
      <c r="G40" s="9">
        <f t="shared" si="1"/>
        <v>2.3421315625762819E-3</v>
      </c>
    </row>
    <row r="41" spans="2:7" ht="14.25" thickTop="1" thickBot="1" x14ac:dyDescent="0.25">
      <c r="B41" s="55"/>
      <c r="C41" s="39" t="s">
        <v>49</v>
      </c>
      <c r="D41" s="35"/>
      <c r="E41" s="36">
        <v>23115.52</v>
      </c>
      <c r="F41" s="25">
        <f t="shared" si="0"/>
        <v>23115.52</v>
      </c>
      <c r="G41" s="9">
        <f t="shared" si="1"/>
        <v>1.7344760643485668E-2</v>
      </c>
    </row>
    <row r="42" spans="2:7" ht="14.25" thickTop="1" thickBot="1" x14ac:dyDescent="0.25">
      <c r="B42" s="55" t="s">
        <v>64</v>
      </c>
      <c r="C42" s="39" t="s">
        <v>3</v>
      </c>
      <c r="D42" s="35">
        <v>105120</v>
      </c>
      <c r="E42" s="36"/>
      <c r="F42" s="6">
        <f t="shared" si="0"/>
        <v>105120</v>
      </c>
      <c r="G42" s="9">
        <f t="shared" si="1"/>
        <v>7.8876929389570874E-2</v>
      </c>
    </row>
    <row r="43" spans="2:7" ht="14.25" thickTop="1" thickBot="1" x14ac:dyDescent="0.25">
      <c r="B43" s="55"/>
      <c r="C43" s="39" t="s">
        <v>8</v>
      </c>
      <c r="D43" s="35">
        <v>31390.83</v>
      </c>
      <c r="E43" s="36"/>
      <c r="F43" s="25">
        <f t="shared" si="0"/>
        <v>31390.83</v>
      </c>
      <c r="G43" s="9">
        <f t="shared" si="1"/>
        <v>2.3554150317637208E-2</v>
      </c>
    </row>
    <row r="44" spans="2:7" ht="14.25" thickTop="1" thickBot="1" x14ac:dyDescent="0.25">
      <c r="B44" s="55"/>
      <c r="C44" s="39" t="s">
        <v>13</v>
      </c>
      <c r="D44" s="35"/>
      <c r="E44" s="36">
        <v>10128.06</v>
      </c>
      <c r="F44" s="25">
        <f t="shared" si="0"/>
        <v>10128.06</v>
      </c>
      <c r="G44" s="9">
        <f t="shared" si="1"/>
        <v>7.5996030581557943E-3</v>
      </c>
    </row>
    <row r="45" spans="2:7" ht="14.25" thickTop="1" thickBot="1" x14ac:dyDescent="0.25">
      <c r="B45" s="55"/>
      <c r="C45" s="39" t="s">
        <v>15</v>
      </c>
      <c r="D45" s="35"/>
      <c r="E45" s="36">
        <v>226</v>
      </c>
      <c r="F45" s="25">
        <f t="shared" ref="F45:F51" si="2">SUM(D45,E45)</f>
        <v>226</v>
      </c>
      <c r="G45" s="9">
        <f t="shared" si="1"/>
        <v>1.6957939537712156E-4</v>
      </c>
    </row>
    <row r="46" spans="2:7" ht="14.25" thickTop="1" thickBot="1" x14ac:dyDescent="0.25">
      <c r="B46" s="55"/>
      <c r="C46" s="39" t="s">
        <v>17</v>
      </c>
      <c r="D46" s="35"/>
      <c r="E46" s="36">
        <v>2545.1</v>
      </c>
      <c r="F46" s="25">
        <f t="shared" si="2"/>
        <v>2545.1</v>
      </c>
      <c r="G46" s="9">
        <f t="shared" si="1"/>
        <v>1.9097191113907612E-3</v>
      </c>
    </row>
    <row r="47" spans="2:7" ht="14.25" thickTop="1" thickBot="1" x14ac:dyDescent="0.25">
      <c r="B47" s="55"/>
      <c r="C47" s="39" t="s">
        <v>19</v>
      </c>
      <c r="D47" s="35"/>
      <c r="E47" s="36">
        <v>3949.5</v>
      </c>
      <c r="F47" s="25">
        <f t="shared" si="2"/>
        <v>3949.5</v>
      </c>
      <c r="G47" s="9">
        <f t="shared" si="1"/>
        <v>2.9635124869112459E-3</v>
      </c>
    </row>
    <row r="48" spans="2:7" ht="14.25" thickTop="1" thickBot="1" x14ac:dyDescent="0.25">
      <c r="B48" s="55"/>
      <c r="C48" s="39" t="s">
        <v>23</v>
      </c>
      <c r="D48" s="35"/>
      <c r="E48" s="36">
        <v>899.5</v>
      </c>
      <c r="F48" s="25">
        <f t="shared" si="2"/>
        <v>899.5</v>
      </c>
      <c r="G48" s="9">
        <f t="shared" si="1"/>
        <v>6.7494100062708332E-4</v>
      </c>
    </row>
    <row r="49" spans="2:7" ht="14.25" thickTop="1" thickBot="1" x14ac:dyDescent="0.25">
      <c r="B49" s="55"/>
      <c r="C49" s="39" t="s">
        <v>26</v>
      </c>
      <c r="D49" s="35"/>
      <c r="E49" s="36">
        <v>1130</v>
      </c>
      <c r="F49" s="25">
        <f t="shared" si="2"/>
        <v>1130</v>
      </c>
      <c r="G49" s="9">
        <f t="shared" si="1"/>
        <v>8.4789697688560778E-4</v>
      </c>
    </row>
    <row r="50" spans="2:7" ht="14.25" thickTop="1" thickBot="1" x14ac:dyDescent="0.25">
      <c r="B50" s="55"/>
      <c r="C50" s="39" t="s">
        <v>28</v>
      </c>
      <c r="D50" s="35"/>
      <c r="E50" s="36">
        <v>150</v>
      </c>
      <c r="F50" s="25">
        <f t="shared" si="2"/>
        <v>150</v>
      </c>
      <c r="G50" s="9">
        <f t="shared" si="1"/>
        <v>1.1255269604676209E-4</v>
      </c>
    </row>
    <row r="51" spans="2:7" ht="14.25" thickTop="1" thickBot="1" x14ac:dyDescent="0.25">
      <c r="B51" s="55"/>
      <c r="C51" s="39" t="s">
        <v>33</v>
      </c>
      <c r="D51" s="35">
        <v>10921.75</v>
      </c>
      <c r="E51" s="36"/>
      <c r="F51" s="25">
        <f t="shared" si="2"/>
        <v>10921.75</v>
      </c>
      <c r="G51" s="9">
        <f t="shared" si="1"/>
        <v>8.1951493869914915E-3</v>
      </c>
    </row>
    <row r="52" spans="2:7" ht="13.5" thickTop="1" x14ac:dyDescent="0.2">
      <c r="B52" s="31"/>
      <c r="C52" s="10"/>
      <c r="D52" s="37">
        <f>SUM(D4:D51)</f>
        <v>660841.78999999992</v>
      </c>
      <c r="E52" s="37">
        <f t="shared" ref="E52:G52" si="3">SUM(E4:E51)</f>
        <v>671867.29000000015</v>
      </c>
      <c r="F52" s="37">
        <f t="shared" si="3"/>
        <v>1332709.0800000005</v>
      </c>
      <c r="G52" s="43">
        <f t="shared" si="3"/>
        <v>0.99999999999999944</v>
      </c>
    </row>
  </sheetData>
  <mergeCells count="3">
    <mergeCell ref="B1:G1"/>
    <mergeCell ref="B4:B41"/>
    <mergeCell ref="B42:B51"/>
  </mergeCells>
  <conditionalFormatting sqref="G4:G51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showGridLines="0" zoomScale="80" zoomScaleNormal="8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5" t="s">
        <v>96</v>
      </c>
      <c r="C4" s="39" t="s">
        <v>5</v>
      </c>
      <c r="D4" s="35">
        <v>17286.48</v>
      </c>
      <c r="E4" s="36"/>
      <c r="F4" s="25">
        <f>SUM(D4,E4)</f>
        <v>17286.48</v>
      </c>
      <c r="G4" s="9">
        <f>F4/$F$36</f>
        <v>1.7222420174814564E-2</v>
      </c>
    </row>
    <row r="5" spans="2:7" ht="14.25" thickTop="1" thickBot="1" x14ac:dyDescent="0.25">
      <c r="B5" s="55"/>
      <c r="C5" s="39" t="s">
        <v>7</v>
      </c>
      <c r="D5" s="35"/>
      <c r="E5" s="36">
        <v>9912.4</v>
      </c>
      <c r="F5" s="25">
        <f t="shared" ref="F5:F27" si="0">SUM(D5,E5)</f>
        <v>9912.4</v>
      </c>
      <c r="G5" s="9">
        <f t="shared" ref="G5:G35" si="1">F5/$F$36</f>
        <v>9.875666864557266E-3</v>
      </c>
    </row>
    <row r="6" spans="2:7" ht="14.25" thickTop="1" thickBot="1" x14ac:dyDescent="0.25">
      <c r="B6" s="55"/>
      <c r="C6" s="39" t="s">
        <v>11</v>
      </c>
      <c r="D6" s="35">
        <v>3040.61</v>
      </c>
      <c r="E6" s="36">
        <v>326.25</v>
      </c>
      <c r="F6" s="25">
        <f t="shared" si="0"/>
        <v>3366.86</v>
      </c>
      <c r="G6" s="9">
        <f t="shared" si="1"/>
        <v>3.3543831705342077E-3</v>
      </c>
    </row>
    <row r="7" spans="2:7" ht="14.25" thickTop="1" thickBot="1" x14ac:dyDescent="0.25">
      <c r="B7" s="55"/>
      <c r="C7" s="39" t="s">
        <v>15</v>
      </c>
      <c r="D7" s="35"/>
      <c r="E7" s="36">
        <v>1742.5</v>
      </c>
      <c r="F7" s="25">
        <f t="shared" si="0"/>
        <v>1742.5</v>
      </c>
      <c r="G7" s="9">
        <f t="shared" si="1"/>
        <v>1.7360426850703198E-3</v>
      </c>
    </row>
    <row r="8" spans="2:7" ht="14.25" thickTop="1" thickBot="1" x14ac:dyDescent="0.25">
      <c r="B8" s="55"/>
      <c r="C8" s="39" t="s">
        <v>19</v>
      </c>
      <c r="D8" s="35"/>
      <c r="E8" s="36">
        <v>17981.77</v>
      </c>
      <c r="F8" s="25">
        <f t="shared" si="0"/>
        <v>17981.77</v>
      </c>
      <c r="G8" s="9">
        <f t="shared" si="1"/>
        <v>1.7915133585719899E-2</v>
      </c>
    </row>
    <row r="9" spans="2:7" ht="14.25" thickTop="1" thickBot="1" x14ac:dyDescent="0.25">
      <c r="B9" s="55"/>
      <c r="C9" s="39" t="s">
        <v>20</v>
      </c>
      <c r="D9" s="35">
        <v>2634.92</v>
      </c>
      <c r="E9" s="36">
        <v>3648.98</v>
      </c>
      <c r="F9" s="25">
        <f t="shared" si="0"/>
        <v>6283.9</v>
      </c>
      <c r="G9" s="9">
        <f t="shared" si="1"/>
        <v>6.2606132732931892E-3</v>
      </c>
    </row>
    <row r="10" spans="2:7" ht="14.25" thickTop="1" thickBot="1" x14ac:dyDescent="0.25">
      <c r="B10" s="55"/>
      <c r="C10" s="39" t="s">
        <v>23</v>
      </c>
      <c r="D10" s="35"/>
      <c r="E10" s="36">
        <v>35.840000000000003</v>
      </c>
      <c r="F10" s="25">
        <f t="shared" si="0"/>
        <v>35.840000000000003</v>
      </c>
      <c r="G10" s="9">
        <f t="shared" si="1"/>
        <v>3.570718498302454E-5</v>
      </c>
    </row>
    <row r="11" spans="2:7" ht="14.25" thickTop="1" thickBot="1" x14ac:dyDescent="0.25">
      <c r="B11" s="55"/>
      <c r="C11" s="39" t="s">
        <v>24</v>
      </c>
      <c r="D11" s="35">
        <v>5771</v>
      </c>
      <c r="E11" s="36">
        <v>13626.91</v>
      </c>
      <c r="F11" s="25">
        <f t="shared" si="0"/>
        <v>19397.91</v>
      </c>
      <c r="G11" s="9">
        <f t="shared" si="1"/>
        <v>1.932602568789234E-2</v>
      </c>
    </row>
    <row r="12" spans="2:7" ht="14.25" thickTop="1" thickBot="1" x14ac:dyDescent="0.25">
      <c r="B12" s="55"/>
      <c r="C12" s="39" t="s">
        <v>26</v>
      </c>
      <c r="D12" s="35"/>
      <c r="E12" s="36">
        <v>452</v>
      </c>
      <c r="F12" s="25">
        <f t="shared" si="0"/>
        <v>452</v>
      </c>
      <c r="G12" s="9">
        <f t="shared" si="1"/>
        <v>4.5032498918323358E-4</v>
      </c>
    </row>
    <row r="13" spans="2:7" ht="14.25" thickTop="1" thickBot="1" x14ac:dyDescent="0.25">
      <c r="B13" s="55"/>
      <c r="C13" s="39" t="s">
        <v>27</v>
      </c>
      <c r="D13" s="35">
        <v>304.2</v>
      </c>
      <c r="E13" s="36">
        <v>2746.64</v>
      </c>
      <c r="F13" s="25">
        <f t="shared" si="0"/>
        <v>3050.8399999999997</v>
      </c>
      <c r="G13" s="9">
        <f t="shared" si="1"/>
        <v>3.0395342699110093E-3</v>
      </c>
    </row>
    <row r="14" spans="2:7" ht="14.25" thickTop="1" thickBot="1" x14ac:dyDescent="0.25">
      <c r="B14" s="55"/>
      <c r="C14" s="39" t="s">
        <v>33</v>
      </c>
      <c r="D14" s="35">
        <v>19945.66</v>
      </c>
      <c r="E14" s="36">
        <v>63395.27</v>
      </c>
      <c r="F14" s="6">
        <f t="shared" si="0"/>
        <v>83340.929999999993</v>
      </c>
      <c r="G14" s="9">
        <f t="shared" si="1"/>
        <v>8.3032087169846516E-2</v>
      </c>
    </row>
    <row r="15" spans="2:7" ht="14.25" thickTop="1" thickBot="1" x14ac:dyDescent="0.25">
      <c r="B15" s="55"/>
      <c r="C15" s="39" t="s">
        <v>34</v>
      </c>
      <c r="D15" s="35">
        <v>219993.76</v>
      </c>
      <c r="E15" s="36">
        <v>24428.2</v>
      </c>
      <c r="F15" s="6">
        <f t="shared" si="0"/>
        <v>244421.96000000002</v>
      </c>
      <c r="G15" s="9">
        <f t="shared" si="1"/>
        <v>0.24351618693173621</v>
      </c>
    </row>
    <row r="16" spans="2:7" ht="14.25" thickTop="1" thickBot="1" x14ac:dyDescent="0.25">
      <c r="B16" s="55"/>
      <c r="C16" s="39" t="s">
        <v>35</v>
      </c>
      <c r="D16" s="35">
        <v>57599.94</v>
      </c>
      <c r="E16" s="36">
        <v>28799.97</v>
      </c>
      <c r="F16" s="6">
        <f t="shared" si="0"/>
        <v>86399.91</v>
      </c>
      <c r="G16" s="9">
        <f t="shared" si="1"/>
        <v>8.6079731274739724E-2</v>
      </c>
    </row>
    <row r="17" spans="2:7" ht="14.25" thickTop="1" thickBot="1" x14ac:dyDescent="0.25">
      <c r="B17" s="55"/>
      <c r="C17" s="39" t="s">
        <v>36</v>
      </c>
      <c r="D17" s="35">
        <v>63530.2</v>
      </c>
      <c r="E17" s="36">
        <v>8447.5400000000009</v>
      </c>
      <c r="F17" s="6">
        <f t="shared" si="0"/>
        <v>71977.739999999991</v>
      </c>
      <c r="G17" s="9">
        <f t="shared" si="1"/>
        <v>7.1711006608260172E-2</v>
      </c>
    </row>
    <row r="18" spans="2:7" ht="14.25" thickTop="1" thickBot="1" x14ac:dyDescent="0.25">
      <c r="B18" s="55"/>
      <c r="C18" s="39" t="s">
        <v>39</v>
      </c>
      <c r="D18" s="35">
        <v>3193.6</v>
      </c>
      <c r="E18" s="36"/>
      <c r="F18" s="25">
        <f t="shared" si="0"/>
        <v>3193.6</v>
      </c>
      <c r="G18" s="9">
        <f t="shared" si="1"/>
        <v>3.1817652333087938E-3</v>
      </c>
    </row>
    <row r="19" spans="2:7" ht="14.25" customHeight="1" thickTop="1" thickBot="1" x14ac:dyDescent="0.25">
      <c r="B19" s="55"/>
      <c r="C19" s="39" t="s">
        <v>41</v>
      </c>
      <c r="D19" s="35">
        <v>6750.29</v>
      </c>
      <c r="E19" s="36">
        <v>11138.01</v>
      </c>
      <c r="F19" s="25">
        <f t="shared" si="0"/>
        <v>17888.3</v>
      </c>
      <c r="G19" s="9">
        <f t="shared" si="1"/>
        <v>1.7822009964616012E-2</v>
      </c>
    </row>
    <row r="20" spans="2:7" ht="14.25" thickTop="1" thickBot="1" x14ac:dyDescent="0.25">
      <c r="B20" s="55"/>
      <c r="C20" s="39" t="s">
        <v>43</v>
      </c>
      <c r="D20" s="35">
        <v>11.73</v>
      </c>
      <c r="E20" s="36">
        <v>151.44</v>
      </c>
      <c r="F20" s="25">
        <f t="shared" si="0"/>
        <v>163.16999999999999</v>
      </c>
      <c r="G20" s="9">
        <f t="shared" si="1"/>
        <v>1.6256532850669961E-4</v>
      </c>
    </row>
    <row r="21" spans="2:7" ht="14.25" thickTop="1" thickBot="1" x14ac:dyDescent="0.25">
      <c r="B21" s="55"/>
      <c r="C21" s="39" t="s">
        <v>44</v>
      </c>
      <c r="D21" s="35">
        <v>8950.41</v>
      </c>
      <c r="E21" s="36">
        <v>5110.82</v>
      </c>
      <c r="F21" s="25">
        <f t="shared" si="0"/>
        <v>14061.23</v>
      </c>
      <c r="G21" s="9">
        <f t="shared" si="1"/>
        <v>1.4009122229320707E-2</v>
      </c>
    </row>
    <row r="22" spans="2:7" ht="14.25" thickTop="1" thickBot="1" x14ac:dyDescent="0.25">
      <c r="B22" s="55"/>
      <c r="C22" s="39" t="s">
        <v>47</v>
      </c>
      <c r="D22" s="35">
        <v>32825.24</v>
      </c>
      <c r="E22" s="36">
        <v>3194.38</v>
      </c>
      <c r="F22" s="25">
        <f t="shared" si="0"/>
        <v>36019.619999999995</v>
      </c>
      <c r="G22" s="9">
        <f t="shared" si="1"/>
        <v>3.5886139351513677E-2</v>
      </c>
    </row>
    <row r="23" spans="2:7" ht="14.25" thickTop="1" thickBot="1" x14ac:dyDescent="0.25">
      <c r="B23" s="55"/>
      <c r="C23" s="39" t="s">
        <v>212</v>
      </c>
      <c r="D23" s="35">
        <v>142</v>
      </c>
      <c r="E23" s="36"/>
      <c r="F23" s="25">
        <f t="shared" si="0"/>
        <v>142</v>
      </c>
      <c r="G23" s="9">
        <f t="shared" si="1"/>
        <v>1.4147377978765302E-4</v>
      </c>
    </row>
    <row r="24" spans="2:7" ht="14.25" thickTop="1" thickBot="1" x14ac:dyDescent="0.25">
      <c r="B24" s="55"/>
      <c r="C24" s="39" t="s">
        <v>54</v>
      </c>
      <c r="D24" s="35"/>
      <c r="E24" s="36">
        <v>3000</v>
      </c>
      <c r="F24" s="25">
        <f t="shared" si="0"/>
        <v>3000</v>
      </c>
      <c r="G24" s="9">
        <f t="shared" si="1"/>
        <v>2.9888826715701346E-3</v>
      </c>
    </row>
    <row r="25" spans="2:7" ht="14.25" thickTop="1" thickBot="1" x14ac:dyDescent="0.25">
      <c r="B25" s="55"/>
      <c r="C25" s="39" t="s">
        <v>55</v>
      </c>
      <c r="D25" s="35">
        <v>180</v>
      </c>
      <c r="E25" s="36"/>
      <c r="F25" s="25">
        <f t="shared" si="0"/>
        <v>180</v>
      </c>
      <c r="G25" s="9">
        <f t="shared" si="1"/>
        <v>1.7933296029420807E-4</v>
      </c>
    </row>
    <row r="26" spans="2:7" ht="14.25" thickTop="1" thickBot="1" x14ac:dyDescent="0.25">
      <c r="B26" s="55"/>
      <c r="C26" s="39" t="s">
        <v>172</v>
      </c>
      <c r="D26" s="35">
        <v>15888.98</v>
      </c>
      <c r="E26" s="36"/>
      <c r="F26" s="25">
        <f t="shared" si="0"/>
        <v>15888.98</v>
      </c>
      <c r="G26" s="9">
        <f t="shared" si="1"/>
        <v>1.5830098996974813E-2</v>
      </c>
    </row>
    <row r="27" spans="2:7" ht="14.25" thickTop="1" thickBot="1" x14ac:dyDescent="0.25">
      <c r="B27" s="55"/>
      <c r="C27" s="39" t="s">
        <v>49</v>
      </c>
      <c r="D27" s="35"/>
      <c r="E27" s="36">
        <v>3983.79</v>
      </c>
      <c r="F27" s="25">
        <f t="shared" si="0"/>
        <v>3983.79</v>
      </c>
      <c r="G27" s="9">
        <f t="shared" si="1"/>
        <v>3.969026966058129E-3</v>
      </c>
    </row>
    <row r="28" spans="2:7" ht="14.25" thickTop="1" thickBot="1" x14ac:dyDescent="0.25">
      <c r="B28" s="55" t="s">
        <v>64</v>
      </c>
      <c r="C28" s="39" t="s">
        <v>3</v>
      </c>
      <c r="D28" s="35">
        <v>74320</v>
      </c>
      <c r="E28" s="36"/>
      <c r="F28" s="6">
        <f t="shared" ref="F28:F35" si="2">SUM(D28,E28)</f>
        <v>74320</v>
      </c>
      <c r="G28" s="9">
        <f t="shared" si="1"/>
        <v>7.4044586717030791E-2</v>
      </c>
    </row>
    <row r="29" spans="2:7" ht="14.25" thickTop="1" thickBot="1" x14ac:dyDescent="0.25">
      <c r="B29" s="55"/>
      <c r="C29" s="39" t="s">
        <v>11</v>
      </c>
      <c r="D29" s="35">
        <v>6568.23</v>
      </c>
      <c r="E29" s="36">
        <v>120.28</v>
      </c>
      <c r="F29" s="25">
        <f t="shared" si="2"/>
        <v>6688.5099999999993</v>
      </c>
      <c r="G29" s="9">
        <f t="shared" si="1"/>
        <v>6.6637238792078522E-3</v>
      </c>
    </row>
    <row r="30" spans="2:7" ht="14.25" thickTop="1" thickBot="1" x14ac:dyDescent="0.25">
      <c r="B30" s="55"/>
      <c r="C30" s="39" t="s">
        <v>14</v>
      </c>
      <c r="D30" s="35">
        <v>22575</v>
      </c>
      <c r="E30" s="36"/>
      <c r="F30" s="25">
        <f t="shared" si="2"/>
        <v>22575</v>
      </c>
      <c r="G30" s="9">
        <f t="shared" si="1"/>
        <v>2.2491342103565262E-2</v>
      </c>
    </row>
    <row r="31" spans="2:7" ht="14.25" thickTop="1" thickBot="1" x14ac:dyDescent="0.25">
      <c r="B31" s="55"/>
      <c r="C31" s="39" t="s">
        <v>25</v>
      </c>
      <c r="D31" s="35"/>
      <c r="E31" s="36">
        <v>235.2</v>
      </c>
      <c r="F31" s="25">
        <f t="shared" si="2"/>
        <v>235.2</v>
      </c>
      <c r="G31" s="9">
        <f t="shared" si="1"/>
        <v>2.3432840145109853E-4</v>
      </c>
    </row>
    <row r="32" spans="2:7" ht="14.25" thickTop="1" thickBot="1" x14ac:dyDescent="0.25">
      <c r="B32" s="55"/>
      <c r="C32" s="39" t="s">
        <v>33</v>
      </c>
      <c r="D32" s="35">
        <v>30931.94</v>
      </c>
      <c r="E32" s="36"/>
      <c r="F32" s="25">
        <f t="shared" si="2"/>
        <v>30931.94</v>
      </c>
      <c r="G32" s="9">
        <f t="shared" si="1"/>
        <v>3.0817313154682367E-2</v>
      </c>
    </row>
    <row r="33" spans="2:7" ht="14.25" thickTop="1" thickBot="1" x14ac:dyDescent="0.25">
      <c r="B33" s="55"/>
      <c r="C33" s="39" t="s">
        <v>35</v>
      </c>
      <c r="D33" s="35">
        <v>101701.74</v>
      </c>
      <c r="E33" s="36">
        <v>36753.440000000002</v>
      </c>
      <c r="F33" s="6">
        <f t="shared" si="2"/>
        <v>138455.18</v>
      </c>
      <c r="G33" s="9">
        <f t="shared" si="1"/>
        <v>0.13794209609704128</v>
      </c>
    </row>
    <row r="34" spans="2:7" ht="14.25" thickTop="1" thickBot="1" x14ac:dyDescent="0.25">
      <c r="B34" s="55"/>
      <c r="C34" s="39" t="s">
        <v>38</v>
      </c>
      <c r="D34" s="35"/>
      <c r="E34" s="36">
        <v>30208</v>
      </c>
      <c r="F34" s="25">
        <f t="shared" si="2"/>
        <v>30208</v>
      </c>
      <c r="G34" s="9">
        <f t="shared" si="1"/>
        <v>3.009605591426354E-2</v>
      </c>
    </row>
    <row r="35" spans="2:7" ht="14.25" thickTop="1" thickBot="1" x14ac:dyDescent="0.25">
      <c r="B35" s="55"/>
      <c r="C35" s="39" t="s">
        <v>78</v>
      </c>
      <c r="D35" s="35"/>
      <c r="E35" s="36">
        <v>40134</v>
      </c>
      <c r="F35" s="25">
        <f t="shared" si="2"/>
        <v>40134</v>
      </c>
      <c r="G35" s="9">
        <f t="shared" si="1"/>
        <v>3.9985272380265259E-2</v>
      </c>
    </row>
    <row r="36" spans="2:7" ht="13.5" thickTop="1" x14ac:dyDescent="0.2">
      <c r="B36" s="31"/>
      <c r="C36" s="10"/>
      <c r="D36" s="37">
        <f>SUM(D4:D35)</f>
        <v>694145.92999999982</v>
      </c>
      <c r="E36" s="37">
        <f t="shared" ref="E36:G36" si="3">SUM(E4:E35)</f>
        <v>309573.63000000006</v>
      </c>
      <c r="F36" s="37">
        <f t="shared" si="3"/>
        <v>1003719.56</v>
      </c>
      <c r="G36" s="43">
        <f t="shared" si="3"/>
        <v>1</v>
      </c>
    </row>
  </sheetData>
  <mergeCells count="3">
    <mergeCell ref="B1:G1"/>
    <mergeCell ref="B4:B27"/>
    <mergeCell ref="B28:B35"/>
  </mergeCells>
  <conditionalFormatting sqref="G4:G35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showGridLines="0" zoomScale="80" zoomScaleNormal="8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5" t="s">
        <v>96</v>
      </c>
      <c r="C4" s="39" t="s">
        <v>2</v>
      </c>
      <c r="D4" s="35">
        <v>1011.9</v>
      </c>
      <c r="E4" s="36"/>
      <c r="F4" s="25">
        <f>SUM(D4,E4)</f>
        <v>1011.9</v>
      </c>
      <c r="G4" s="9">
        <f>F4/$F$43</f>
        <v>9.162216237158466E-4</v>
      </c>
    </row>
    <row r="5" spans="2:7" ht="14.25" thickTop="1" thickBot="1" x14ac:dyDescent="0.25">
      <c r="B5" s="55"/>
      <c r="C5" s="39" t="s">
        <v>3</v>
      </c>
      <c r="D5" s="35">
        <v>29050</v>
      </c>
      <c r="E5" s="36"/>
      <c r="F5" s="25">
        <f t="shared" ref="F5:F37" si="0">SUM(D5,E5)</f>
        <v>29050</v>
      </c>
      <c r="G5" s="9">
        <f t="shared" ref="G5:G42" si="1">F5/$F$43</f>
        <v>2.6303229735097682E-2</v>
      </c>
    </row>
    <row r="6" spans="2:7" ht="14.25" thickTop="1" thickBot="1" x14ac:dyDescent="0.25">
      <c r="B6" s="55"/>
      <c r="C6" s="39" t="s">
        <v>5</v>
      </c>
      <c r="D6" s="35">
        <v>2000</v>
      </c>
      <c r="E6" s="36"/>
      <c r="F6" s="25">
        <f t="shared" si="0"/>
        <v>2000</v>
      </c>
      <c r="G6" s="9">
        <f t="shared" si="1"/>
        <v>1.8108936134318542E-3</v>
      </c>
    </row>
    <row r="7" spans="2:7" ht="14.25" thickTop="1" thickBot="1" x14ac:dyDescent="0.25">
      <c r="B7" s="55"/>
      <c r="C7" s="39" t="s">
        <v>11</v>
      </c>
      <c r="D7" s="35">
        <v>1521</v>
      </c>
      <c r="E7" s="36">
        <v>308.95999999999998</v>
      </c>
      <c r="F7" s="25">
        <f t="shared" si="0"/>
        <v>1829.96</v>
      </c>
      <c r="G7" s="9">
        <f t="shared" si="1"/>
        <v>1.6569314384178779E-3</v>
      </c>
    </row>
    <row r="8" spans="2:7" ht="14.25" thickTop="1" thickBot="1" x14ac:dyDescent="0.25">
      <c r="B8" s="55"/>
      <c r="C8" s="39" t="s">
        <v>17</v>
      </c>
      <c r="D8" s="35"/>
      <c r="E8" s="36">
        <v>1176.3</v>
      </c>
      <c r="F8" s="25">
        <f t="shared" si="0"/>
        <v>1176.3</v>
      </c>
      <c r="G8" s="9">
        <f t="shared" si="1"/>
        <v>1.0650770787399449E-3</v>
      </c>
    </row>
    <row r="9" spans="2:7" ht="14.25" thickTop="1" thickBot="1" x14ac:dyDescent="0.25">
      <c r="B9" s="55"/>
      <c r="C9" s="39" t="s">
        <v>19</v>
      </c>
      <c r="D9" s="35"/>
      <c r="E9" s="36">
        <v>13878</v>
      </c>
      <c r="F9" s="25">
        <f t="shared" si="0"/>
        <v>13878</v>
      </c>
      <c r="G9" s="9">
        <f t="shared" si="1"/>
        <v>1.2565790783603635E-2</v>
      </c>
    </row>
    <row r="10" spans="2:7" ht="14.25" thickTop="1" thickBot="1" x14ac:dyDescent="0.25">
      <c r="B10" s="55"/>
      <c r="C10" s="39" t="s">
        <v>23</v>
      </c>
      <c r="D10" s="35">
        <v>11000</v>
      </c>
      <c r="E10" s="36">
        <v>505.85</v>
      </c>
      <c r="F10" s="25">
        <f t="shared" si="0"/>
        <v>11505.85</v>
      </c>
      <c r="G10" s="9">
        <f t="shared" si="1"/>
        <v>1.0417935141052449E-2</v>
      </c>
    </row>
    <row r="11" spans="2:7" ht="14.25" thickTop="1" thickBot="1" x14ac:dyDescent="0.25">
      <c r="B11" s="55"/>
      <c r="C11" s="39" t="s">
        <v>24</v>
      </c>
      <c r="D11" s="35">
        <v>955</v>
      </c>
      <c r="E11" s="36"/>
      <c r="F11" s="25">
        <f t="shared" si="0"/>
        <v>955</v>
      </c>
      <c r="G11" s="9">
        <f t="shared" si="1"/>
        <v>8.6470170041371038E-4</v>
      </c>
    </row>
    <row r="12" spans="2:7" ht="14.25" thickTop="1" thickBot="1" x14ac:dyDescent="0.25">
      <c r="B12" s="55"/>
      <c r="C12" s="39" t="s">
        <v>25</v>
      </c>
      <c r="D12" s="35"/>
      <c r="E12" s="36">
        <v>1450.28</v>
      </c>
      <c r="F12" s="25">
        <f t="shared" si="0"/>
        <v>1450.28</v>
      </c>
      <c r="G12" s="9">
        <f t="shared" si="1"/>
        <v>1.3131513948439746E-3</v>
      </c>
    </row>
    <row r="13" spans="2:7" ht="14.25" thickTop="1" thickBot="1" x14ac:dyDescent="0.25">
      <c r="B13" s="55"/>
      <c r="C13" s="39" t="s">
        <v>33</v>
      </c>
      <c r="D13" s="35">
        <v>73471.740000000005</v>
      </c>
      <c r="E13" s="36">
        <v>32349.759999999998</v>
      </c>
      <c r="F13" s="6">
        <f t="shared" si="0"/>
        <v>105821.5</v>
      </c>
      <c r="G13" s="9">
        <f t="shared" si="1"/>
        <v>9.5815739256889479E-2</v>
      </c>
    </row>
    <row r="14" spans="2:7" ht="14.25" thickTop="1" thickBot="1" x14ac:dyDescent="0.25">
      <c r="B14" s="55"/>
      <c r="C14" s="39" t="s">
        <v>34</v>
      </c>
      <c r="D14" s="35">
        <v>27550.18</v>
      </c>
      <c r="E14" s="36">
        <v>13307.04</v>
      </c>
      <c r="F14" s="25">
        <f t="shared" si="0"/>
        <v>40857.22</v>
      </c>
      <c r="G14" s="9">
        <f t="shared" si="1"/>
        <v>3.6994039380290111E-2</v>
      </c>
    </row>
    <row r="15" spans="2:7" ht="14.25" thickTop="1" thickBot="1" x14ac:dyDescent="0.25">
      <c r="B15" s="55"/>
      <c r="C15" s="39" t="s">
        <v>35</v>
      </c>
      <c r="D15" s="35">
        <v>211687.96</v>
      </c>
      <c r="E15" s="36">
        <v>60482.28</v>
      </c>
      <c r="F15" s="6">
        <f t="shared" si="0"/>
        <v>272170.23999999999</v>
      </c>
      <c r="G15" s="9">
        <f t="shared" si="1"/>
        <v>0.24643567469110747</v>
      </c>
    </row>
    <row r="16" spans="2:7" ht="14.25" thickTop="1" thickBot="1" x14ac:dyDescent="0.25">
      <c r="B16" s="55"/>
      <c r="C16" s="39" t="s">
        <v>194</v>
      </c>
      <c r="D16" s="35">
        <v>19160.2</v>
      </c>
      <c r="E16" s="36"/>
      <c r="F16" s="25">
        <f t="shared" si="0"/>
        <v>19160.2</v>
      </c>
      <c r="G16" s="9">
        <f t="shared" si="1"/>
        <v>1.7348541906038507E-2</v>
      </c>
    </row>
    <row r="17" spans="2:7" ht="14.25" thickTop="1" thickBot="1" x14ac:dyDescent="0.25">
      <c r="B17" s="55"/>
      <c r="C17" s="39" t="s">
        <v>38</v>
      </c>
      <c r="D17" s="35">
        <v>54083.58</v>
      </c>
      <c r="E17" s="36">
        <v>107149.94</v>
      </c>
      <c r="F17" s="6">
        <f t="shared" si="0"/>
        <v>161233.52000000002</v>
      </c>
      <c r="G17" s="9">
        <f t="shared" si="1"/>
        <v>0.14598837581956858</v>
      </c>
    </row>
    <row r="18" spans="2:7" ht="14.25" thickTop="1" thickBot="1" x14ac:dyDescent="0.25">
      <c r="B18" s="55"/>
      <c r="C18" s="39" t="s">
        <v>39</v>
      </c>
      <c r="D18" s="35">
        <v>2565.7199999999998</v>
      </c>
      <c r="E18" s="36">
        <v>4932.32</v>
      </c>
      <c r="F18" s="25">
        <f t="shared" si="0"/>
        <v>7498.0399999999991</v>
      </c>
      <c r="G18" s="9">
        <f t="shared" si="1"/>
        <v>6.7890763746282891E-3</v>
      </c>
    </row>
    <row r="19" spans="2:7" ht="14.25" thickTop="1" thickBot="1" x14ac:dyDescent="0.25">
      <c r="B19" s="55"/>
      <c r="C19" s="39" t="s">
        <v>41</v>
      </c>
      <c r="D19" s="35">
        <v>126272.18</v>
      </c>
      <c r="E19" s="36">
        <v>26131.21</v>
      </c>
      <c r="F19" s="6">
        <f t="shared" si="0"/>
        <v>152403.38999999998</v>
      </c>
      <c r="G19" s="9">
        <f t="shared" si="1"/>
        <v>0.13799316280818202</v>
      </c>
    </row>
    <row r="20" spans="2:7" ht="14.25" thickTop="1" thickBot="1" x14ac:dyDescent="0.25">
      <c r="B20" s="55"/>
      <c r="C20" s="39" t="s">
        <v>42</v>
      </c>
      <c r="D20" s="35">
        <v>2436.44</v>
      </c>
      <c r="E20" s="36">
        <v>3040.71</v>
      </c>
      <c r="F20" s="25">
        <f t="shared" si="0"/>
        <v>5477.15</v>
      </c>
      <c r="G20" s="9">
        <f t="shared" si="1"/>
        <v>4.9592679774041392E-3</v>
      </c>
    </row>
    <row r="21" spans="2:7" ht="14.25" thickTop="1" thickBot="1" x14ac:dyDescent="0.25">
      <c r="B21" s="55"/>
      <c r="C21" s="39" t="s">
        <v>43</v>
      </c>
      <c r="D21" s="35"/>
      <c r="E21" s="36">
        <v>127.76</v>
      </c>
      <c r="F21" s="25">
        <f t="shared" si="0"/>
        <v>127.76</v>
      </c>
      <c r="G21" s="9">
        <f t="shared" si="1"/>
        <v>1.1567988402602685E-4</v>
      </c>
    </row>
    <row r="22" spans="2:7" ht="14.25" thickTop="1" thickBot="1" x14ac:dyDescent="0.25">
      <c r="B22" s="55"/>
      <c r="C22" s="39" t="s">
        <v>45</v>
      </c>
      <c r="D22" s="35"/>
      <c r="E22" s="36">
        <v>609.27</v>
      </c>
      <c r="F22" s="25">
        <f t="shared" si="0"/>
        <v>609.27</v>
      </c>
      <c r="G22" s="9">
        <f t="shared" si="1"/>
        <v>5.5166157592781288E-4</v>
      </c>
    </row>
    <row r="23" spans="2:7" ht="14.25" thickTop="1" thickBot="1" x14ac:dyDescent="0.25">
      <c r="B23" s="55"/>
      <c r="C23" s="39" t="s">
        <v>46</v>
      </c>
      <c r="D23" s="35"/>
      <c r="E23" s="36">
        <v>1533.19</v>
      </c>
      <c r="F23" s="25">
        <f t="shared" si="0"/>
        <v>1533.19</v>
      </c>
      <c r="G23" s="9">
        <f t="shared" si="1"/>
        <v>1.3882219895887922E-3</v>
      </c>
    </row>
    <row r="24" spans="2:7" ht="14.25" thickTop="1" thickBot="1" x14ac:dyDescent="0.25">
      <c r="B24" s="55"/>
      <c r="C24" s="39" t="s">
        <v>47</v>
      </c>
      <c r="D24" s="35">
        <v>25575.13</v>
      </c>
      <c r="E24" s="36">
        <v>5868.4</v>
      </c>
      <c r="F24" s="25">
        <f t="shared" si="0"/>
        <v>31443.53</v>
      </c>
      <c r="G24" s="9">
        <f t="shared" si="1"/>
        <v>2.8470443830376453E-2</v>
      </c>
    </row>
    <row r="25" spans="2:7" ht="14.25" thickTop="1" thickBot="1" x14ac:dyDescent="0.25">
      <c r="B25" s="55"/>
      <c r="C25" s="39" t="s">
        <v>49</v>
      </c>
      <c r="D25" s="35"/>
      <c r="E25" s="36">
        <v>245.76</v>
      </c>
      <c r="F25" s="25">
        <f t="shared" si="0"/>
        <v>245.76</v>
      </c>
      <c r="G25" s="9">
        <f t="shared" si="1"/>
        <v>2.2252260721850623E-4</v>
      </c>
    </row>
    <row r="26" spans="2:7" ht="14.25" customHeight="1" thickTop="1" thickBot="1" x14ac:dyDescent="0.25">
      <c r="B26" s="55"/>
      <c r="C26" s="39" t="s">
        <v>52</v>
      </c>
      <c r="D26" s="35">
        <v>23580.639999999999</v>
      </c>
      <c r="E26" s="36">
        <v>5881.66</v>
      </c>
      <c r="F26" s="25">
        <f t="shared" si="0"/>
        <v>29462.3</v>
      </c>
      <c r="G26" s="9">
        <f t="shared" si="1"/>
        <v>2.6676545453506655E-2</v>
      </c>
    </row>
    <row r="27" spans="2:7" ht="14.25" thickTop="1" thickBot="1" x14ac:dyDescent="0.25">
      <c r="B27" s="55"/>
      <c r="C27" s="39" t="s">
        <v>53</v>
      </c>
      <c r="D27" s="35">
        <v>2434.84</v>
      </c>
      <c r="E27" s="36">
        <v>788.33</v>
      </c>
      <c r="F27" s="25">
        <f t="shared" si="0"/>
        <v>3223.17</v>
      </c>
      <c r="G27" s="9">
        <f t="shared" si="1"/>
        <v>2.9184089840025747E-3</v>
      </c>
    </row>
    <row r="28" spans="2:7" ht="14.25" thickTop="1" thickBot="1" x14ac:dyDescent="0.25">
      <c r="B28" s="55"/>
      <c r="C28" s="39" t="s">
        <v>54</v>
      </c>
      <c r="D28" s="35"/>
      <c r="E28" s="36">
        <v>1151.8599999999999</v>
      </c>
      <c r="F28" s="25">
        <f t="shared" si="0"/>
        <v>1151.8599999999999</v>
      </c>
      <c r="G28" s="9">
        <f t="shared" si="1"/>
        <v>1.0429479587838076E-3</v>
      </c>
    </row>
    <row r="29" spans="2:7" ht="14.25" thickTop="1" thickBot="1" x14ac:dyDescent="0.25">
      <c r="B29" s="55"/>
      <c r="C29" s="39" t="s">
        <v>57</v>
      </c>
      <c r="D29" s="35">
        <v>636.33000000000004</v>
      </c>
      <c r="E29" s="36"/>
      <c r="F29" s="25">
        <f t="shared" si="0"/>
        <v>636.33000000000004</v>
      </c>
      <c r="G29" s="9">
        <f t="shared" si="1"/>
        <v>5.7616296651754587E-4</v>
      </c>
    </row>
    <row r="30" spans="2:7" ht="14.25" thickTop="1" thickBot="1" x14ac:dyDescent="0.25">
      <c r="B30" s="55"/>
      <c r="C30" s="39" t="s">
        <v>58</v>
      </c>
      <c r="D30" s="35">
        <v>166</v>
      </c>
      <c r="E30" s="36"/>
      <c r="F30" s="25">
        <f t="shared" si="0"/>
        <v>166</v>
      </c>
      <c r="G30" s="9">
        <f t="shared" si="1"/>
        <v>1.5030416991484389E-4</v>
      </c>
    </row>
    <row r="31" spans="2:7" ht="14.25" thickTop="1" thickBot="1" x14ac:dyDescent="0.25">
      <c r="B31" s="55"/>
      <c r="C31" s="39" t="s">
        <v>60</v>
      </c>
      <c r="D31" s="35">
        <v>541.29</v>
      </c>
      <c r="E31" s="36"/>
      <c r="F31" s="25">
        <f t="shared" si="0"/>
        <v>541.29</v>
      </c>
      <c r="G31" s="9">
        <f t="shared" si="1"/>
        <v>4.9010930200726411E-4</v>
      </c>
    </row>
    <row r="32" spans="2:7" ht="14.25" thickTop="1" thickBot="1" x14ac:dyDescent="0.25">
      <c r="B32" s="55"/>
      <c r="C32" s="39" t="s">
        <v>61</v>
      </c>
      <c r="D32" s="35">
        <v>545.22</v>
      </c>
      <c r="E32" s="36"/>
      <c r="F32" s="25">
        <f t="shared" si="0"/>
        <v>545.22</v>
      </c>
      <c r="G32" s="9">
        <f t="shared" si="1"/>
        <v>4.9366770795765782E-4</v>
      </c>
    </row>
    <row r="33" spans="2:7" ht="14.25" thickTop="1" thickBot="1" x14ac:dyDescent="0.25">
      <c r="B33" s="55"/>
      <c r="C33" s="39" t="s">
        <v>56</v>
      </c>
      <c r="D33" s="35">
        <v>924.47</v>
      </c>
      <c r="E33" s="36"/>
      <c r="F33" s="25">
        <f t="shared" si="0"/>
        <v>924.47</v>
      </c>
      <c r="G33" s="9">
        <f t="shared" si="1"/>
        <v>8.3705840940467315E-4</v>
      </c>
    </row>
    <row r="34" spans="2:7" ht="14.25" thickTop="1" thickBot="1" x14ac:dyDescent="0.25">
      <c r="B34" s="55" t="s">
        <v>64</v>
      </c>
      <c r="C34" s="39" t="s">
        <v>3</v>
      </c>
      <c r="D34" s="35">
        <v>61120</v>
      </c>
      <c r="E34" s="36"/>
      <c r="F34" s="6">
        <f t="shared" si="0"/>
        <v>61120</v>
      </c>
      <c r="G34" s="9">
        <f t="shared" si="1"/>
        <v>5.5340908826477464E-2</v>
      </c>
    </row>
    <row r="35" spans="2:7" ht="14.25" thickTop="1" thickBot="1" x14ac:dyDescent="0.25">
      <c r="B35" s="55"/>
      <c r="C35" s="39" t="s">
        <v>11</v>
      </c>
      <c r="D35" s="35"/>
      <c r="E35" s="36">
        <v>319.38</v>
      </c>
      <c r="F35" s="25">
        <f t="shared" si="0"/>
        <v>319.38</v>
      </c>
      <c r="G35" s="9">
        <f t="shared" si="1"/>
        <v>2.8918160112893277E-4</v>
      </c>
    </row>
    <row r="36" spans="2:7" ht="14.25" thickTop="1" thickBot="1" x14ac:dyDescent="0.25">
      <c r="B36" s="55"/>
      <c r="C36" s="39" t="s">
        <v>14</v>
      </c>
      <c r="D36" s="35">
        <v>7525</v>
      </c>
      <c r="E36" s="36"/>
      <c r="F36" s="25">
        <f t="shared" si="0"/>
        <v>7525</v>
      </c>
      <c r="G36" s="9">
        <f t="shared" si="1"/>
        <v>6.8134872205373514E-3</v>
      </c>
    </row>
    <row r="37" spans="2:7" ht="14.25" thickTop="1" thickBot="1" x14ac:dyDescent="0.25">
      <c r="B37" s="55"/>
      <c r="C37" s="39" t="s">
        <v>15</v>
      </c>
      <c r="D37" s="35"/>
      <c r="E37" s="36">
        <v>3900</v>
      </c>
      <c r="F37" s="25">
        <f t="shared" si="0"/>
        <v>3900</v>
      </c>
      <c r="G37" s="9">
        <f t="shared" si="1"/>
        <v>3.5312425461921154E-3</v>
      </c>
    </row>
    <row r="38" spans="2:7" ht="14.25" thickTop="1" thickBot="1" x14ac:dyDescent="0.25">
      <c r="B38" s="55"/>
      <c r="C38" s="39" t="s">
        <v>19</v>
      </c>
      <c r="D38" s="35"/>
      <c r="E38" s="36">
        <v>69470.320000000007</v>
      </c>
      <c r="F38" s="6">
        <f t="shared" ref="F38:F42" si="2">SUM(D38,E38)</f>
        <v>69470.320000000007</v>
      </c>
      <c r="G38" s="9">
        <f t="shared" si="1"/>
        <v>6.2901679405533609E-2</v>
      </c>
    </row>
    <row r="39" spans="2:7" ht="14.25" thickTop="1" thickBot="1" x14ac:dyDescent="0.25">
      <c r="B39" s="55"/>
      <c r="C39" s="39" t="s">
        <v>23</v>
      </c>
      <c r="D39" s="35"/>
      <c r="E39" s="36">
        <v>3849.04</v>
      </c>
      <c r="F39" s="25">
        <f t="shared" si="2"/>
        <v>3849.04</v>
      </c>
      <c r="G39" s="9">
        <f t="shared" si="1"/>
        <v>3.485100976921872E-3</v>
      </c>
    </row>
    <row r="40" spans="2:7" ht="14.25" thickTop="1" thickBot="1" x14ac:dyDescent="0.25">
      <c r="B40" s="55"/>
      <c r="C40" s="39" t="s">
        <v>26</v>
      </c>
      <c r="D40" s="35"/>
      <c r="E40" s="36">
        <v>1130</v>
      </c>
      <c r="F40" s="25">
        <f t="shared" si="2"/>
        <v>1130</v>
      </c>
      <c r="G40" s="9">
        <f t="shared" si="1"/>
        <v>1.0231548915889976E-3</v>
      </c>
    </row>
    <row r="41" spans="2:7" ht="14.25" thickTop="1" thickBot="1" x14ac:dyDescent="0.25">
      <c r="B41" s="55"/>
      <c r="C41" s="39" t="s">
        <v>33</v>
      </c>
      <c r="D41" s="35">
        <v>33010.639999999999</v>
      </c>
      <c r="E41" s="36">
        <v>6039.08</v>
      </c>
      <c r="F41" s="25">
        <f t="shared" si="2"/>
        <v>39049.72</v>
      </c>
      <c r="G41" s="9">
        <f t="shared" si="1"/>
        <v>3.5357444277151075E-2</v>
      </c>
    </row>
    <row r="42" spans="2:7" ht="14.25" thickTop="1" thickBot="1" x14ac:dyDescent="0.25">
      <c r="B42" s="55"/>
      <c r="C42" s="39" t="s">
        <v>38</v>
      </c>
      <c r="D42" s="35"/>
      <c r="E42" s="36">
        <v>19974.95</v>
      </c>
      <c r="F42" s="25">
        <f t="shared" si="2"/>
        <v>19974.95</v>
      </c>
      <c r="G42" s="9">
        <f t="shared" si="1"/>
        <v>1.8086254691810306E-2</v>
      </c>
    </row>
    <row r="43" spans="2:7" ht="13.5" thickTop="1" x14ac:dyDescent="0.2">
      <c r="B43" s="31"/>
      <c r="C43" s="10"/>
      <c r="D43" s="37">
        <f>SUM(D4:D42)</f>
        <v>718825.45999999985</v>
      </c>
      <c r="E43" s="37">
        <f t="shared" ref="E43:G43" si="3">SUM(E4:E42)</f>
        <v>385601.65000000008</v>
      </c>
      <c r="F43" s="37">
        <f t="shared" si="3"/>
        <v>1104427.1100000001</v>
      </c>
      <c r="G43" s="43">
        <f t="shared" si="3"/>
        <v>0.99999999999999956</v>
      </c>
    </row>
  </sheetData>
  <mergeCells count="3">
    <mergeCell ref="B1:G1"/>
    <mergeCell ref="B4:B33"/>
    <mergeCell ref="B34:B42"/>
  </mergeCells>
  <conditionalFormatting sqref="G4:G42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showGridLines="0" zoomScale="80" zoomScaleNormal="8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5" t="s">
        <v>96</v>
      </c>
      <c r="C4" s="39" t="s">
        <v>3</v>
      </c>
      <c r="D4" s="35">
        <v>34325</v>
      </c>
      <c r="E4" s="36"/>
      <c r="F4" s="25">
        <f>SUM(D4,E4)</f>
        <v>34325</v>
      </c>
      <c r="G4" s="9">
        <f>F4/$F$50</f>
        <v>1.6391411765529492E-2</v>
      </c>
    </row>
    <row r="5" spans="2:7" ht="14.25" thickTop="1" thickBot="1" x14ac:dyDescent="0.25">
      <c r="B5" s="55"/>
      <c r="C5" s="39" t="s">
        <v>11</v>
      </c>
      <c r="D5" s="35">
        <v>6351.4</v>
      </c>
      <c r="E5" s="36">
        <v>331.01</v>
      </c>
      <c r="F5" s="25">
        <f t="shared" ref="F5:F42" si="0">SUM(D5,E5)</f>
        <v>6682.41</v>
      </c>
      <c r="G5" s="9">
        <f t="shared" ref="G5:G49" si="1">F5/$F$50</f>
        <v>3.1910891156909519E-3</v>
      </c>
    </row>
    <row r="6" spans="2:7" ht="14.25" thickTop="1" thickBot="1" x14ac:dyDescent="0.25">
      <c r="B6" s="55"/>
      <c r="C6" s="39" t="s">
        <v>12</v>
      </c>
      <c r="D6" s="35"/>
      <c r="E6" s="36">
        <v>114</v>
      </c>
      <c r="F6" s="25">
        <f t="shared" si="0"/>
        <v>114</v>
      </c>
      <c r="G6" s="9">
        <f t="shared" si="1"/>
        <v>5.443906602389984E-5</v>
      </c>
    </row>
    <row r="7" spans="2:7" ht="14.25" thickTop="1" thickBot="1" x14ac:dyDescent="0.25">
      <c r="B7" s="55"/>
      <c r="C7" s="39" t="s">
        <v>15</v>
      </c>
      <c r="D7" s="35">
        <v>370.59</v>
      </c>
      <c r="E7" s="36"/>
      <c r="F7" s="25">
        <f t="shared" si="0"/>
        <v>370.59</v>
      </c>
      <c r="G7" s="9">
        <f t="shared" si="1"/>
        <v>1.7696994278769334E-4</v>
      </c>
    </row>
    <row r="8" spans="2:7" ht="14.25" thickTop="1" thickBot="1" x14ac:dyDescent="0.25">
      <c r="B8" s="55"/>
      <c r="C8" s="39" t="s">
        <v>16</v>
      </c>
      <c r="D8" s="35">
        <v>2923.25</v>
      </c>
      <c r="E8" s="36">
        <v>819.8</v>
      </c>
      <c r="F8" s="25">
        <f t="shared" si="0"/>
        <v>3743.05</v>
      </c>
      <c r="G8" s="9">
        <f t="shared" si="1"/>
        <v>1.7874398779013888E-3</v>
      </c>
    </row>
    <row r="9" spans="2:7" ht="14.25" thickTop="1" thickBot="1" x14ac:dyDescent="0.25">
      <c r="B9" s="55"/>
      <c r="C9" s="39" t="s">
        <v>19</v>
      </c>
      <c r="D9" s="35">
        <v>3144.1</v>
      </c>
      <c r="E9" s="36"/>
      <c r="F9" s="25">
        <f t="shared" si="0"/>
        <v>3144.1</v>
      </c>
      <c r="G9" s="9">
        <f t="shared" si="1"/>
        <v>1.5014198902258201E-3</v>
      </c>
    </row>
    <row r="10" spans="2:7" ht="14.25" thickTop="1" thickBot="1" x14ac:dyDescent="0.25">
      <c r="B10" s="55"/>
      <c r="C10" s="39" t="s">
        <v>20</v>
      </c>
      <c r="D10" s="35">
        <v>3384.1</v>
      </c>
      <c r="E10" s="36"/>
      <c r="F10" s="25">
        <f t="shared" si="0"/>
        <v>3384.1</v>
      </c>
      <c r="G10" s="9">
        <f t="shared" si="1"/>
        <v>1.6160284502761354E-3</v>
      </c>
    </row>
    <row r="11" spans="2:7" ht="14.25" thickTop="1" thickBot="1" x14ac:dyDescent="0.25">
      <c r="B11" s="55"/>
      <c r="C11" s="39" t="s">
        <v>21</v>
      </c>
      <c r="D11" s="35">
        <v>2297.5</v>
      </c>
      <c r="E11" s="36">
        <v>4870</v>
      </c>
      <c r="F11" s="25">
        <f t="shared" si="0"/>
        <v>7167.5</v>
      </c>
      <c r="G11" s="9">
        <f t="shared" si="1"/>
        <v>3.4227368923359833E-3</v>
      </c>
    </row>
    <row r="12" spans="2:7" ht="14.25" thickTop="1" thickBot="1" x14ac:dyDescent="0.25">
      <c r="B12" s="55"/>
      <c r="C12" s="39" t="s">
        <v>22</v>
      </c>
      <c r="D12" s="35"/>
      <c r="E12" s="36">
        <v>2234.6</v>
      </c>
      <c r="F12" s="25">
        <f t="shared" si="0"/>
        <v>2234.6</v>
      </c>
      <c r="G12" s="9">
        <f t="shared" si="1"/>
        <v>1.0671012012018121E-3</v>
      </c>
    </row>
    <row r="13" spans="2:7" ht="14.25" thickTop="1" thickBot="1" x14ac:dyDescent="0.25">
      <c r="B13" s="55"/>
      <c r="C13" s="39" t="s">
        <v>24</v>
      </c>
      <c r="D13" s="35">
        <v>18172.36</v>
      </c>
      <c r="E13" s="36"/>
      <c r="F13" s="25">
        <f t="shared" si="0"/>
        <v>18172.36</v>
      </c>
      <c r="G13" s="9">
        <f t="shared" si="1"/>
        <v>8.6779500513164617E-3</v>
      </c>
    </row>
    <row r="14" spans="2:7" ht="14.25" thickTop="1" thickBot="1" x14ac:dyDescent="0.25">
      <c r="B14" s="55"/>
      <c r="C14" s="39" t="s">
        <v>25</v>
      </c>
      <c r="D14" s="35"/>
      <c r="E14" s="36">
        <v>262.8</v>
      </c>
      <c r="F14" s="25">
        <f t="shared" si="0"/>
        <v>262.8</v>
      </c>
      <c r="G14" s="9">
        <f t="shared" si="1"/>
        <v>1.2549637325509543E-4</v>
      </c>
    </row>
    <row r="15" spans="2:7" ht="14.25" thickTop="1" thickBot="1" x14ac:dyDescent="0.25">
      <c r="B15" s="55"/>
      <c r="C15" s="39" t="s">
        <v>177</v>
      </c>
      <c r="D15" s="35"/>
      <c r="E15" s="36">
        <v>3571.99</v>
      </c>
      <c r="F15" s="25">
        <f t="shared" si="0"/>
        <v>3571.99</v>
      </c>
      <c r="G15" s="9">
        <f t="shared" si="1"/>
        <v>1.7057526267255261E-3</v>
      </c>
    </row>
    <row r="16" spans="2:7" ht="14.25" thickTop="1" thickBot="1" x14ac:dyDescent="0.25">
      <c r="B16" s="55"/>
      <c r="C16" s="39" t="s">
        <v>178</v>
      </c>
      <c r="D16" s="35">
        <v>8385</v>
      </c>
      <c r="E16" s="36">
        <v>20495</v>
      </c>
      <c r="F16" s="25">
        <f t="shared" si="0"/>
        <v>28880</v>
      </c>
      <c r="G16" s="9">
        <f t="shared" si="1"/>
        <v>1.379123005938796E-2</v>
      </c>
    </row>
    <row r="17" spans="2:7" ht="14.25" thickTop="1" thickBot="1" x14ac:dyDescent="0.25">
      <c r="B17" s="55"/>
      <c r="C17" s="39" t="s">
        <v>104</v>
      </c>
      <c r="D17" s="35">
        <v>416.3</v>
      </c>
      <c r="E17" s="36"/>
      <c r="F17" s="25">
        <f t="shared" si="0"/>
        <v>416.3</v>
      </c>
      <c r="G17" s="9">
        <f t="shared" si="1"/>
        <v>1.9879809812060968E-4</v>
      </c>
    </row>
    <row r="18" spans="2:7" ht="14.25" thickTop="1" thickBot="1" x14ac:dyDescent="0.25">
      <c r="B18" s="55"/>
      <c r="C18" s="39" t="s">
        <v>33</v>
      </c>
      <c r="D18" s="35">
        <v>132651.79999999999</v>
      </c>
      <c r="E18" s="36">
        <v>35366.519999999997</v>
      </c>
      <c r="F18" s="6">
        <f t="shared" si="0"/>
        <v>168018.31999999998</v>
      </c>
      <c r="G18" s="9">
        <f t="shared" si="1"/>
        <v>8.0234740488637976E-2</v>
      </c>
    </row>
    <row r="19" spans="2:7" ht="14.25" thickTop="1" thickBot="1" x14ac:dyDescent="0.25">
      <c r="B19" s="55"/>
      <c r="C19" s="39" t="s">
        <v>36</v>
      </c>
      <c r="D19" s="35">
        <v>78129.58</v>
      </c>
      <c r="E19" s="36">
        <v>25085.86</v>
      </c>
      <c r="F19" s="25">
        <f t="shared" si="0"/>
        <v>103215.44</v>
      </c>
      <c r="G19" s="9">
        <f t="shared" si="1"/>
        <v>4.9289053972332214E-2</v>
      </c>
    </row>
    <row r="20" spans="2:7" ht="14.25" thickTop="1" thickBot="1" x14ac:dyDescent="0.25">
      <c r="B20" s="55"/>
      <c r="C20" s="39" t="s">
        <v>38</v>
      </c>
      <c r="D20" s="35">
        <v>14640</v>
      </c>
      <c r="E20" s="36">
        <v>64141.01</v>
      </c>
      <c r="F20" s="25">
        <f t="shared" si="0"/>
        <v>78781.010000000009</v>
      </c>
      <c r="G20" s="9">
        <f t="shared" si="1"/>
        <v>3.7620742147539597E-2</v>
      </c>
    </row>
    <row r="21" spans="2:7" ht="14.25" thickTop="1" thickBot="1" x14ac:dyDescent="0.25">
      <c r="B21" s="55"/>
      <c r="C21" s="39" t="s">
        <v>39</v>
      </c>
      <c r="D21" s="35">
        <v>2200</v>
      </c>
      <c r="E21" s="36">
        <v>1745</v>
      </c>
      <c r="F21" s="25">
        <f t="shared" si="0"/>
        <v>3945</v>
      </c>
      <c r="G21" s="9">
        <f t="shared" si="1"/>
        <v>1.8838782058270603E-3</v>
      </c>
    </row>
    <row r="22" spans="2:7" ht="14.25" thickTop="1" thickBot="1" x14ac:dyDescent="0.25">
      <c r="B22" s="55"/>
      <c r="C22" s="39" t="s">
        <v>192</v>
      </c>
      <c r="D22" s="35">
        <v>8508.66</v>
      </c>
      <c r="E22" s="36"/>
      <c r="F22" s="25">
        <f t="shared" si="0"/>
        <v>8508.66</v>
      </c>
      <c r="G22" s="9">
        <f t="shared" si="1"/>
        <v>4.0631886273238211E-3</v>
      </c>
    </row>
    <row r="23" spans="2:7" ht="14.25" customHeight="1" thickTop="1" thickBot="1" x14ac:dyDescent="0.25">
      <c r="B23" s="55"/>
      <c r="C23" s="39" t="s">
        <v>41</v>
      </c>
      <c r="D23" s="35">
        <v>13611.01</v>
      </c>
      <c r="E23" s="36">
        <v>77619.520000000004</v>
      </c>
      <c r="F23" s="25">
        <f t="shared" si="0"/>
        <v>91230.53</v>
      </c>
      <c r="G23" s="9">
        <f t="shared" si="1"/>
        <v>4.3565831983029608E-2</v>
      </c>
    </row>
    <row r="24" spans="2:7" ht="14.25" thickTop="1" thickBot="1" x14ac:dyDescent="0.25">
      <c r="B24" s="55"/>
      <c r="C24" s="39" t="s">
        <v>42</v>
      </c>
      <c r="D24" s="35"/>
      <c r="E24" s="36">
        <v>6977.24</v>
      </c>
      <c r="F24" s="25">
        <f t="shared" si="0"/>
        <v>6977.24</v>
      </c>
      <c r="G24" s="9">
        <f t="shared" si="1"/>
        <v>3.3318809563560956E-3</v>
      </c>
    </row>
    <row r="25" spans="2:7" ht="14.25" thickTop="1" thickBot="1" x14ac:dyDescent="0.25">
      <c r="B25" s="55"/>
      <c r="C25" s="39" t="s">
        <v>43</v>
      </c>
      <c r="D25" s="35">
        <v>494.51</v>
      </c>
      <c r="E25" s="36"/>
      <c r="F25" s="25">
        <f t="shared" si="0"/>
        <v>494.51</v>
      </c>
      <c r="G25" s="9">
        <f t="shared" si="1"/>
        <v>2.3614616262700622E-4</v>
      </c>
    </row>
    <row r="26" spans="2:7" ht="14.25" thickTop="1" thickBot="1" x14ac:dyDescent="0.25">
      <c r="B26" s="55"/>
      <c r="C26" s="39" t="s">
        <v>44</v>
      </c>
      <c r="D26" s="35">
        <v>12595.13</v>
      </c>
      <c r="E26" s="36">
        <v>2229.41</v>
      </c>
      <c r="F26" s="25">
        <f t="shared" si="0"/>
        <v>14824.539999999999</v>
      </c>
      <c r="G26" s="9">
        <f t="shared" si="1"/>
        <v>7.0792465950345971E-3</v>
      </c>
    </row>
    <row r="27" spans="2:7" ht="14.25" thickTop="1" thickBot="1" x14ac:dyDescent="0.25">
      <c r="B27" s="55"/>
      <c r="C27" s="39" t="s">
        <v>46</v>
      </c>
      <c r="D27" s="35">
        <v>3890</v>
      </c>
      <c r="E27" s="36"/>
      <c r="F27" s="25">
        <f t="shared" si="0"/>
        <v>3890</v>
      </c>
      <c r="G27" s="9">
        <f t="shared" si="1"/>
        <v>1.8576137441488629E-3</v>
      </c>
    </row>
    <row r="28" spans="2:7" ht="14.25" thickTop="1" thickBot="1" x14ac:dyDescent="0.25">
      <c r="B28" s="55"/>
      <c r="C28" s="39" t="s">
        <v>34</v>
      </c>
      <c r="D28" s="35">
        <v>1291.67</v>
      </c>
      <c r="E28" s="36"/>
      <c r="F28" s="25">
        <f t="shared" si="0"/>
        <v>1291.67</v>
      </c>
      <c r="G28" s="9">
        <f t="shared" si="1"/>
        <v>6.1681849483412906E-4</v>
      </c>
    </row>
    <row r="29" spans="2:7" ht="14.25" thickTop="1" thickBot="1" x14ac:dyDescent="0.25">
      <c r="B29" s="55"/>
      <c r="C29" s="39" t="s">
        <v>32</v>
      </c>
      <c r="D29" s="35">
        <v>11908.12</v>
      </c>
      <c r="E29" s="36"/>
      <c r="F29" s="25">
        <f t="shared" si="0"/>
        <v>11908.12</v>
      </c>
      <c r="G29" s="9">
        <f t="shared" si="1"/>
        <v>5.6865520254431772E-3</v>
      </c>
    </row>
    <row r="30" spans="2:7" ht="14.25" thickTop="1" thickBot="1" x14ac:dyDescent="0.25">
      <c r="B30" s="55"/>
      <c r="C30" s="39" t="s">
        <v>78</v>
      </c>
      <c r="D30" s="35"/>
      <c r="E30" s="36">
        <v>970.5</v>
      </c>
      <c r="F30" s="25">
        <f t="shared" si="0"/>
        <v>970.5</v>
      </c>
      <c r="G30" s="9">
        <f t="shared" si="1"/>
        <v>4.6344836470346311E-4</v>
      </c>
    </row>
    <row r="31" spans="2:7" ht="14.25" thickTop="1" thickBot="1" x14ac:dyDescent="0.25">
      <c r="B31" s="55"/>
      <c r="C31" s="39" t="s">
        <v>52</v>
      </c>
      <c r="D31" s="35">
        <v>16752.240000000002</v>
      </c>
      <c r="E31" s="36">
        <v>5584.08</v>
      </c>
      <c r="F31" s="25">
        <f t="shared" si="0"/>
        <v>22336.32</v>
      </c>
      <c r="G31" s="9">
        <f t="shared" si="1"/>
        <v>1.0666389466762759E-2</v>
      </c>
    </row>
    <row r="32" spans="2:7" ht="14.25" thickTop="1" thickBot="1" x14ac:dyDescent="0.25">
      <c r="B32" s="55"/>
      <c r="C32" s="39" t="s">
        <v>54</v>
      </c>
      <c r="D32" s="35">
        <v>3052.08</v>
      </c>
      <c r="E32" s="36"/>
      <c r="F32" s="25">
        <f t="shared" si="0"/>
        <v>3052.08</v>
      </c>
      <c r="G32" s="9">
        <f t="shared" si="1"/>
        <v>1.4574770581598617E-3</v>
      </c>
    </row>
    <row r="33" spans="2:7" ht="14.25" thickTop="1" thickBot="1" x14ac:dyDescent="0.25">
      <c r="B33" s="55"/>
      <c r="C33" s="39" t="s">
        <v>195</v>
      </c>
      <c r="D33" s="35">
        <v>58.1</v>
      </c>
      <c r="E33" s="36"/>
      <c r="F33" s="25">
        <f t="shared" si="0"/>
        <v>58.1</v>
      </c>
      <c r="G33" s="9">
        <f t="shared" si="1"/>
        <v>2.7744822245513868E-5</v>
      </c>
    </row>
    <row r="34" spans="2:7" ht="14.25" thickTop="1" thickBot="1" x14ac:dyDescent="0.25">
      <c r="B34" s="55"/>
      <c r="C34" s="39" t="s">
        <v>49</v>
      </c>
      <c r="D34" s="35">
        <v>1713.66</v>
      </c>
      <c r="E34" s="36"/>
      <c r="F34" s="25">
        <f t="shared" si="0"/>
        <v>1713.66</v>
      </c>
      <c r="G34" s="9">
        <f t="shared" si="1"/>
        <v>8.1833377089926497E-4</v>
      </c>
    </row>
    <row r="35" spans="2:7" ht="14.25" thickTop="1" thickBot="1" x14ac:dyDescent="0.25">
      <c r="B35" s="55"/>
      <c r="C35" s="39" t="s">
        <v>57</v>
      </c>
      <c r="D35" s="35">
        <v>54.26</v>
      </c>
      <c r="E35" s="36"/>
      <c r="F35" s="25">
        <f t="shared" si="0"/>
        <v>54.26</v>
      </c>
      <c r="G35" s="9">
        <f t="shared" si="1"/>
        <v>2.591108528470882E-5</v>
      </c>
    </row>
    <row r="36" spans="2:7" ht="14.25" thickTop="1" thickBot="1" x14ac:dyDescent="0.25">
      <c r="B36" s="55"/>
      <c r="C36" s="39" t="s">
        <v>216</v>
      </c>
      <c r="D36" s="35">
        <v>389.03</v>
      </c>
      <c r="E36" s="36"/>
      <c r="F36" s="25">
        <f t="shared" si="0"/>
        <v>389.03</v>
      </c>
      <c r="G36" s="9">
        <f t="shared" si="1"/>
        <v>1.8577570048489259E-4</v>
      </c>
    </row>
    <row r="37" spans="2:7" ht="14.25" thickTop="1" thickBot="1" x14ac:dyDescent="0.25">
      <c r="B37" s="55" t="s">
        <v>64</v>
      </c>
      <c r="C37" s="39" t="s">
        <v>3</v>
      </c>
      <c r="D37" s="35">
        <v>74000</v>
      </c>
      <c r="E37" s="36"/>
      <c r="F37" s="25">
        <f t="shared" si="0"/>
        <v>74000</v>
      </c>
      <c r="G37" s="9">
        <f t="shared" si="1"/>
        <v>3.5337639348847268E-2</v>
      </c>
    </row>
    <row r="38" spans="2:7" ht="14.25" thickTop="1" thickBot="1" x14ac:dyDescent="0.25">
      <c r="B38" s="55"/>
      <c r="C38" s="39" t="s">
        <v>10</v>
      </c>
      <c r="D38" s="35"/>
      <c r="E38" s="36">
        <v>565</v>
      </c>
      <c r="F38" s="25">
        <f t="shared" si="0"/>
        <v>565</v>
      </c>
      <c r="G38" s="9">
        <f t="shared" si="1"/>
        <v>2.6980765178511763E-4</v>
      </c>
    </row>
    <row r="39" spans="2:7" ht="14.25" thickTop="1" thickBot="1" x14ac:dyDescent="0.25">
      <c r="B39" s="55"/>
      <c r="C39" s="39" t="s">
        <v>17</v>
      </c>
      <c r="D39" s="35"/>
      <c r="E39" s="36">
        <v>2922.5</v>
      </c>
      <c r="F39" s="25">
        <f t="shared" si="0"/>
        <v>2922.5</v>
      </c>
      <c r="G39" s="9">
        <f t="shared" si="1"/>
        <v>1.3955979864460288E-3</v>
      </c>
    </row>
    <row r="40" spans="2:7" ht="14.25" thickTop="1" thickBot="1" x14ac:dyDescent="0.25">
      <c r="B40" s="55"/>
      <c r="C40" s="39" t="s">
        <v>19</v>
      </c>
      <c r="D40" s="35"/>
      <c r="E40" s="36">
        <v>6308.9</v>
      </c>
      <c r="F40" s="25">
        <f t="shared" si="0"/>
        <v>6308.9</v>
      </c>
      <c r="G40" s="9">
        <f t="shared" si="1"/>
        <v>3.0127247687559795E-3</v>
      </c>
    </row>
    <row r="41" spans="2:7" ht="14.25" thickTop="1" thickBot="1" x14ac:dyDescent="0.25">
      <c r="B41" s="55"/>
      <c r="C41" s="39" t="s">
        <v>23</v>
      </c>
      <c r="D41" s="35"/>
      <c r="E41" s="36">
        <v>7940.22</v>
      </c>
      <c r="F41" s="25">
        <f t="shared" si="0"/>
        <v>7940.22</v>
      </c>
      <c r="G41" s="9">
        <f t="shared" si="1"/>
        <v>3.7917382528446491E-3</v>
      </c>
    </row>
    <row r="42" spans="2:7" ht="14.25" thickTop="1" thickBot="1" x14ac:dyDescent="0.25">
      <c r="B42" s="55"/>
      <c r="C42" s="39" t="s">
        <v>28</v>
      </c>
      <c r="D42" s="35"/>
      <c r="E42" s="36">
        <v>225</v>
      </c>
      <c r="F42" s="25">
        <f t="shared" si="0"/>
        <v>225</v>
      </c>
      <c r="G42" s="9">
        <f t="shared" si="1"/>
        <v>1.0744552504717074E-4</v>
      </c>
    </row>
    <row r="43" spans="2:7" ht="14.25" thickTop="1" thickBot="1" x14ac:dyDescent="0.25">
      <c r="B43" s="55"/>
      <c r="C43" s="39" t="s">
        <v>33</v>
      </c>
      <c r="D43" s="35">
        <v>125061.49</v>
      </c>
      <c r="E43" s="36">
        <v>19642.560000000001</v>
      </c>
      <c r="F43" s="6">
        <f t="shared" ref="F43:F49" si="2">SUM(D43,E43)</f>
        <v>144704.05000000002</v>
      </c>
      <c r="G43" s="9">
        <f t="shared" si="1"/>
        <v>6.9101345016453555E-2</v>
      </c>
    </row>
    <row r="44" spans="2:7" ht="14.25" thickTop="1" thickBot="1" x14ac:dyDescent="0.25">
      <c r="B44" s="55"/>
      <c r="C44" s="39" t="s">
        <v>34</v>
      </c>
      <c r="D44" s="35">
        <v>165382</v>
      </c>
      <c r="E44" s="36">
        <v>62346.07</v>
      </c>
      <c r="F44" s="6">
        <f t="shared" si="2"/>
        <v>227728.07</v>
      </c>
      <c r="G44" s="9">
        <f t="shared" si="1"/>
        <v>0.10874827577390601</v>
      </c>
    </row>
    <row r="45" spans="2:7" ht="14.25" thickTop="1" thickBot="1" x14ac:dyDescent="0.25">
      <c r="B45" s="55"/>
      <c r="C45" s="39" t="s">
        <v>35</v>
      </c>
      <c r="D45" s="35">
        <v>167598.18</v>
      </c>
      <c r="E45" s="36">
        <v>55866.06</v>
      </c>
      <c r="F45" s="6">
        <f t="shared" si="2"/>
        <v>223464.24</v>
      </c>
      <c r="G45" s="9">
        <f t="shared" si="1"/>
        <v>0.10671214487140876</v>
      </c>
    </row>
    <row r="46" spans="2:7" ht="14.25" thickTop="1" thickBot="1" x14ac:dyDescent="0.25">
      <c r="B46" s="55"/>
      <c r="C46" s="39" t="s">
        <v>38</v>
      </c>
      <c r="D46" s="35">
        <v>38429.589999999997</v>
      </c>
      <c r="E46" s="36">
        <v>341722.7</v>
      </c>
      <c r="F46" s="6">
        <f t="shared" si="2"/>
        <v>380152.29000000004</v>
      </c>
      <c r="G46" s="9">
        <f t="shared" si="1"/>
        <v>0.18153627731970809</v>
      </c>
    </row>
    <row r="47" spans="2:7" ht="14.25" thickTop="1" thickBot="1" x14ac:dyDescent="0.25">
      <c r="B47" s="55"/>
      <c r="C47" s="39" t="s">
        <v>41</v>
      </c>
      <c r="D47" s="35">
        <v>189857.7</v>
      </c>
      <c r="E47" s="36">
        <v>73154</v>
      </c>
      <c r="F47" s="6">
        <f t="shared" si="2"/>
        <v>263011.7</v>
      </c>
      <c r="G47" s="9">
        <f t="shared" si="1"/>
        <v>0.12559746755577314</v>
      </c>
    </row>
    <row r="48" spans="2:7" ht="14.25" thickTop="1" thickBot="1" x14ac:dyDescent="0.25">
      <c r="B48" s="55"/>
      <c r="C48" s="39" t="s">
        <v>42</v>
      </c>
      <c r="D48" s="35">
        <v>34613.03</v>
      </c>
      <c r="E48" s="36">
        <v>34911</v>
      </c>
      <c r="F48" s="25">
        <f t="shared" si="2"/>
        <v>69524.03</v>
      </c>
      <c r="G48" s="9">
        <f t="shared" si="1"/>
        <v>3.3200204029978884E-2</v>
      </c>
    </row>
    <row r="49" spans="2:7" ht="14.25" thickTop="1" thickBot="1" x14ac:dyDescent="0.25">
      <c r="B49" s="55"/>
      <c r="C49" s="39" t="s">
        <v>32</v>
      </c>
      <c r="D49" s="35">
        <v>44142.34</v>
      </c>
      <c r="E49" s="36">
        <v>15268.29</v>
      </c>
      <c r="F49" s="25">
        <f t="shared" si="2"/>
        <v>59410.63</v>
      </c>
      <c r="G49" s="9">
        <f t="shared" si="1"/>
        <v>2.837069481659197E-2</v>
      </c>
    </row>
    <row r="50" spans="2:7" ht="13.5" thickTop="1" x14ac:dyDescent="0.2">
      <c r="B50" s="31"/>
      <c r="C50" s="10"/>
      <c r="D50" s="37">
        <f>SUM(D4:D49)</f>
        <v>1220793.78</v>
      </c>
      <c r="E50" s="37">
        <f t="shared" ref="E50:G50" si="3">SUM(E4:E49)</f>
        <v>873290.64</v>
      </c>
      <c r="F50" s="37">
        <f t="shared" si="3"/>
        <v>2094084.42</v>
      </c>
      <c r="G50" s="43">
        <f t="shared" si="3"/>
        <v>1.0000000000000002</v>
      </c>
    </row>
  </sheetData>
  <mergeCells count="3">
    <mergeCell ref="B1:G1"/>
    <mergeCell ref="B4:B36"/>
    <mergeCell ref="B37:B49"/>
  </mergeCells>
  <conditionalFormatting sqref="G4:G49">
    <cfRule type="cellIs" dxfId="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50"/>
  <sheetViews>
    <sheetView showGridLines="0" zoomScale="80" zoomScaleNormal="80" workbookViewId="0">
      <pane xSplit="1" ySplit="3" topLeftCell="B4" activePane="bottomRight" state="frozen"/>
      <selection activeCell="B1" sqref="B1:R1"/>
      <selection pane="topRight" activeCell="B1" sqref="B1:R1"/>
      <selection pane="bottomLeft" activeCell="B1" sqref="B1:R1"/>
      <selection pane="bottomRight"/>
    </sheetView>
  </sheetViews>
  <sheetFormatPr defaultRowHeight="12.75" x14ac:dyDescent="0.2"/>
  <cols>
    <col min="2" max="2" width="54.28515625" style="28" customWidth="1"/>
    <col min="3" max="3" width="66.85546875" style="5" bestFit="1" customWidth="1"/>
    <col min="4" max="4" width="14.28515625" hidden="1" customWidth="1"/>
    <col min="5" max="5" width="15.7109375" hidden="1" customWidth="1"/>
    <col min="6" max="6" width="16" bestFit="1" customWidth="1"/>
    <col min="7" max="7" width="13.42578125" bestFit="1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54" t="s">
        <v>69</v>
      </c>
      <c r="C3" s="4" t="s">
        <v>66</v>
      </c>
      <c r="D3" s="1" t="s">
        <v>0</v>
      </c>
      <c r="E3" s="2" t="s">
        <v>1</v>
      </c>
      <c r="F3" s="4" t="s">
        <v>67</v>
      </c>
      <c r="G3" s="8" t="s">
        <v>70</v>
      </c>
    </row>
    <row r="4" spans="2:7" ht="14.25" customHeight="1" thickTop="1" thickBot="1" x14ac:dyDescent="0.25">
      <c r="B4" s="39" t="s">
        <v>219</v>
      </c>
      <c r="C4" s="39" t="s">
        <v>220</v>
      </c>
      <c r="D4" s="35">
        <v>7936.25</v>
      </c>
      <c r="E4" s="36"/>
      <c r="F4" s="38">
        <f>SUM(D4,E4)</f>
        <v>7936.25</v>
      </c>
      <c r="G4" s="9">
        <f>F4/$F$150</f>
        <v>3.4340583438899179E-4</v>
      </c>
    </row>
    <row r="5" spans="2:7" ht="22.5" thickTop="1" thickBot="1" x14ac:dyDescent="0.25">
      <c r="B5" s="39" t="s">
        <v>184</v>
      </c>
      <c r="C5" s="39" t="s">
        <v>185</v>
      </c>
      <c r="D5" s="35">
        <v>17619.599999999999</v>
      </c>
      <c r="E5" s="36"/>
      <c r="F5" s="38">
        <f t="shared" ref="F5:F68" si="0">SUM(D5,E5)</f>
        <v>17619.599999999999</v>
      </c>
      <c r="G5" s="9">
        <f t="shared" ref="G5:G68" si="1">F5/$F$150</f>
        <v>7.6240963170266546E-4</v>
      </c>
    </row>
    <row r="6" spans="2:7" ht="14.25" customHeight="1" thickTop="1" thickBot="1" x14ac:dyDescent="0.25">
      <c r="B6" s="55" t="s">
        <v>96</v>
      </c>
      <c r="C6" s="39" t="s">
        <v>185</v>
      </c>
      <c r="D6" s="35">
        <v>1500</v>
      </c>
      <c r="E6" s="36"/>
      <c r="F6" s="38">
        <f t="shared" si="0"/>
        <v>1500</v>
      </c>
      <c r="G6" s="9">
        <f t="shared" si="1"/>
        <v>6.4905812138413949E-5</v>
      </c>
    </row>
    <row r="7" spans="2:7" ht="14.25" thickTop="1" thickBot="1" x14ac:dyDescent="0.25">
      <c r="B7" s="55"/>
      <c r="C7" s="39" t="s">
        <v>2</v>
      </c>
      <c r="D7" s="35">
        <v>13112.71</v>
      </c>
      <c r="E7" s="36"/>
      <c r="F7" s="38">
        <f t="shared" si="0"/>
        <v>13112.71</v>
      </c>
      <c r="G7" s="9">
        <f t="shared" si="1"/>
        <v>5.6739406125700124E-4</v>
      </c>
    </row>
    <row r="8" spans="2:7" ht="14.25" thickTop="1" thickBot="1" x14ac:dyDescent="0.25">
      <c r="B8" s="55"/>
      <c r="C8" s="39" t="s">
        <v>3</v>
      </c>
      <c r="D8" s="35">
        <v>399139.38</v>
      </c>
      <c r="E8" s="36">
        <v>7800</v>
      </c>
      <c r="F8" s="38">
        <f t="shared" si="0"/>
        <v>406939.38</v>
      </c>
      <c r="G8" s="9">
        <f t="shared" si="1"/>
        <v>1.7608487300001762E-2</v>
      </c>
    </row>
    <row r="9" spans="2:7" ht="14.25" thickTop="1" thickBot="1" x14ac:dyDescent="0.25">
      <c r="B9" s="55"/>
      <c r="C9" s="39" t="s">
        <v>4</v>
      </c>
      <c r="D9" s="35">
        <v>32400</v>
      </c>
      <c r="E9" s="36"/>
      <c r="F9" s="38">
        <f t="shared" si="0"/>
        <v>32400</v>
      </c>
      <c r="G9" s="9">
        <f t="shared" si="1"/>
        <v>1.4019655421897413E-3</v>
      </c>
    </row>
    <row r="10" spans="2:7" ht="14.25" thickTop="1" thickBot="1" x14ac:dyDescent="0.25">
      <c r="B10" s="55"/>
      <c r="C10" s="39" t="s">
        <v>5</v>
      </c>
      <c r="D10" s="35">
        <v>390831.09</v>
      </c>
      <c r="E10" s="36"/>
      <c r="F10" s="38">
        <f t="shared" si="0"/>
        <v>390831.09</v>
      </c>
      <c r="G10" s="9">
        <f t="shared" si="1"/>
        <v>1.6911472870261037E-2</v>
      </c>
    </row>
    <row r="11" spans="2:7" ht="14.25" thickTop="1" thickBot="1" x14ac:dyDescent="0.25">
      <c r="B11" s="55"/>
      <c r="C11" s="39" t="s">
        <v>6</v>
      </c>
      <c r="D11" s="35">
        <v>242776.29</v>
      </c>
      <c r="E11" s="36">
        <v>77609.929999999993</v>
      </c>
      <c r="F11" s="38">
        <f t="shared" si="0"/>
        <v>320386.21999999997</v>
      </c>
      <c r="G11" s="9">
        <f t="shared" si="1"/>
        <v>1.3863285204704373E-2</v>
      </c>
    </row>
    <row r="12" spans="2:7" ht="14.25" thickTop="1" thickBot="1" x14ac:dyDescent="0.25">
      <c r="B12" s="55"/>
      <c r="C12" s="39" t="s">
        <v>7</v>
      </c>
      <c r="D12" s="35">
        <v>159922.6</v>
      </c>
      <c r="E12" s="36">
        <v>276222.5</v>
      </c>
      <c r="F12" s="38">
        <f t="shared" si="0"/>
        <v>436145.1</v>
      </c>
      <c r="G12" s="9">
        <f t="shared" si="1"/>
        <v>1.8872234617126508E-2</v>
      </c>
    </row>
    <row r="13" spans="2:7" ht="14.25" thickTop="1" thickBot="1" x14ac:dyDescent="0.25">
      <c r="B13" s="55"/>
      <c r="C13" s="39" t="s">
        <v>8</v>
      </c>
      <c r="D13" s="35"/>
      <c r="E13" s="36">
        <v>107027.7</v>
      </c>
      <c r="F13" s="38">
        <f t="shared" si="0"/>
        <v>107027.7</v>
      </c>
      <c r="G13" s="9">
        <f t="shared" si="1"/>
        <v>4.6311465265376842E-3</v>
      </c>
    </row>
    <row r="14" spans="2:7" ht="14.25" thickTop="1" thickBot="1" x14ac:dyDescent="0.25">
      <c r="B14" s="55"/>
      <c r="C14" s="39" t="s">
        <v>9</v>
      </c>
      <c r="D14" s="35"/>
      <c r="E14" s="36">
        <v>31740.5</v>
      </c>
      <c r="F14" s="38">
        <f t="shared" si="0"/>
        <v>31740.5</v>
      </c>
      <c r="G14" s="9">
        <f t="shared" si="1"/>
        <v>1.373428620119552E-3</v>
      </c>
    </row>
    <row r="15" spans="2:7" ht="14.25" thickTop="1" thickBot="1" x14ac:dyDescent="0.25">
      <c r="B15" s="55"/>
      <c r="C15" s="39" t="s">
        <v>10</v>
      </c>
      <c r="D15" s="35"/>
      <c r="E15" s="36">
        <v>1356</v>
      </c>
      <c r="F15" s="38">
        <f t="shared" si="0"/>
        <v>1356</v>
      </c>
      <c r="G15" s="9">
        <f t="shared" si="1"/>
        <v>5.8674854173126206E-5</v>
      </c>
    </row>
    <row r="16" spans="2:7" ht="14.25" thickTop="1" thickBot="1" x14ac:dyDescent="0.25">
      <c r="B16" s="55"/>
      <c r="C16" s="39" t="s">
        <v>207</v>
      </c>
      <c r="D16" s="35"/>
      <c r="E16" s="36">
        <v>121.56</v>
      </c>
      <c r="F16" s="38">
        <f t="shared" si="0"/>
        <v>121.56</v>
      </c>
      <c r="G16" s="9">
        <f t="shared" si="1"/>
        <v>5.2599670156970665E-6</v>
      </c>
    </row>
    <row r="17" spans="2:7" ht="14.25" thickTop="1" thickBot="1" x14ac:dyDescent="0.25">
      <c r="B17" s="55"/>
      <c r="C17" s="39" t="s">
        <v>11</v>
      </c>
      <c r="D17" s="35">
        <v>10913.01</v>
      </c>
      <c r="E17" s="36">
        <v>9785.74</v>
      </c>
      <c r="F17" s="38">
        <f t="shared" si="0"/>
        <v>20698.75</v>
      </c>
      <c r="G17" s="9">
        <f t="shared" si="1"/>
        <v>8.9564611933333038E-4</v>
      </c>
    </row>
    <row r="18" spans="2:7" ht="14.25" thickTop="1" thickBot="1" x14ac:dyDescent="0.25">
      <c r="B18" s="55"/>
      <c r="C18" s="39" t="s">
        <v>12</v>
      </c>
      <c r="D18" s="35">
        <v>204.1</v>
      </c>
      <c r="E18" s="36">
        <v>1100</v>
      </c>
      <c r="F18" s="38">
        <f t="shared" si="0"/>
        <v>1304.0999999999999</v>
      </c>
      <c r="G18" s="9">
        <f t="shared" si="1"/>
        <v>5.6429113073137081E-5</v>
      </c>
    </row>
    <row r="19" spans="2:7" ht="14.25" thickTop="1" thickBot="1" x14ac:dyDescent="0.25">
      <c r="B19" s="55"/>
      <c r="C19" s="39" t="s">
        <v>13</v>
      </c>
      <c r="D19" s="35"/>
      <c r="E19" s="36">
        <v>3679.56</v>
      </c>
      <c r="F19" s="38">
        <f t="shared" si="0"/>
        <v>3679.56</v>
      </c>
      <c r="G19" s="9">
        <f t="shared" si="1"/>
        <v>1.5921655340801494E-4</v>
      </c>
    </row>
    <row r="20" spans="2:7" ht="14.25" thickTop="1" thickBot="1" x14ac:dyDescent="0.25">
      <c r="B20" s="55"/>
      <c r="C20" s="39" t="s">
        <v>99</v>
      </c>
      <c r="D20" s="35"/>
      <c r="E20" s="36">
        <v>1560</v>
      </c>
      <c r="F20" s="38">
        <f t="shared" si="0"/>
        <v>1560</v>
      </c>
      <c r="G20" s="9">
        <f t="shared" si="1"/>
        <v>6.7502044623950509E-5</v>
      </c>
    </row>
    <row r="21" spans="2:7" ht="14.25" thickTop="1" thickBot="1" x14ac:dyDescent="0.25">
      <c r="B21" s="55"/>
      <c r="C21" s="39" t="s">
        <v>14</v>
      </c>
      <c r="D21" s="35"/>
      <c r="E21" s="36">
        <v>15562.16</v>
      </c>
      <c r="F21" s="38">
        <f t="shared" si="0"/>
        <v>15562.16</v>
      </c>
      <c r="G21" s="9">
        <f t="shared" si="1"/>
        <v>6.7338308895196E-4</v>
      </c>
    </row>
    <row r="22" spans="2:7" ht="14.25" thickTop="1" thickBot="1" x14ac:dyDescent="0.25">
      <c r="B22" s="55"/>
      <c r="C22" s="39" t="s">
        <v>15</v>
      </c>
      <c r="D22" s="35">
        <v>2580.4299999999998</v>
      </c>
      <c r="E22" s="36">
        <v>103504.12</v>
      </c>
      <c r="F22" s="38">
        <f t="shared" si="0"/>
        <v>106084.54999999999</v>
      </c>
      <c r="G22" s="9">
        <f t="shared" si="1"/>
        <v>4.5903359153921198E-3</v>
      </c>
    </row>
    <row r="23" spans="2:7" ht="14.25" thickTop="1" thickBot="1" x14ac:dyDescent="0.25">
      <c r="B23" s="55"/>
      <c r="C23" s="39" t="s">
        <v>16</v>
      </c>
      <c r="D23" s="35">
        <v>17630.54</v>
      </c>
      <c r="E23" s="36">
        <v>32982.26</v>
      </c>
      <c r="F23" s="38">
        <f t="shared" si="0"/>
        <v>50612.800000000003</v>
      </c>
      <c r="G23" s="9">
        <f t="shared" si="1"/>
        <v>2.1900432590660785E-3</v>
      </c>
    </row>
    <row r="24" spans="2:7" ht="14.25" thickTop="1" thickBot="1" x14ac:dyDescent="0.25">
      <c r="B24" s="55"/>
      <c r="C24" s="39" t="s">
        <v>17</v>
      </c>
      <c r="D24" s="35"/>
      <c r="E24" s="36">
        <v>24927.1</v>
      </c>
      <c r="F24" s="38">
        <f t="shared" si="0"/>
        <v>24927.1</v>
      </c>
      <c r="G24" s="9">
        <f t="shared" si="1"/>
        <v>1.0786091131703055E-3</v>
      </c>
    </row>
    <row r="25" spans="2:7" ht="14.25" thickTop="1" thickBot="1" x14ac:dyDescent="0.25">
      <c r="B25" s="55"/>
      <c r="C25" s="39" t="s">
        <v>176</v>
      </c>
      <c r="D25" s="35">
        <v>0</v>
      </c>
      <c r="E25" s="36"/>
      <c r="F25" s="38">
        <f t="shared" si="0"/>
        <v>0</v>
      </c>
      <c r="G25" s="9">
        <f t="shared" si="1"/>
        <v>0</v>
      </c>
    </row>
    <row r="26" spans="2:7" ht="14.25" thickTop="1" thickBot="1" x14ac:dyDescent="0.25">
      <c r="B26" s="55"/>
      <c r="C26" s="39" t="s">
        <v>18</v>
      </c>
      <c r="D26" s="35"/>
      <c r="E26" s="36">
        <v>1413.62</v>
      </c>
      <c r="F26" s="38">
        <f t="shared" si="0"/>
        <v>1413.62</v>
      </c>
      <c r="G26" s="9">
        <f t="shared" si="1"/>
        <v>6.1168102770069806E-5</v>
      </c>
    </row>
    <row r="27" spans="2:7" ht="14.25" thickTop="1" thickBot="1" x14ac:dyDescent="0.25">
      <c r="B27" s="55"/>
      <c r="C27" s="39" t="s">
        <v>19</v>
      </c>
      <c r="D27" s="35">
        <v>12565.42</v>
      </c>
      <c r="E27" s="36">
        <v>159703.04000000001</v>
      </c>
      <c r="F27" s="38">
        <f t="shared" si="0"/>
        <v>172268.46000000002</v>
      </c>
      <c r="G27" s="9">
        <f t="shared" si="1"/>
        <v>7.4541495347559186E-3</v>
      </c>
    </row>
    <row r="28" spans="2:7" ht="14.25" thickTop="1" thickBot="1" x14ac:dyDescent="0.25">
      <c r="B28" s="55"/>
      <c r="C28" s="39" t="s">
        <v>103</v>
      </c>
      <c r="D28" s="35">
        <v>713</v>
      </c>
      <c r="E28" s="36">
        <v>8582.83</v>
      </c>
      <c r="F28" s="38">
        <f t="shared" si="0"/>
        <v>9295.83</v>
      </c>
      <c r="G28" s="9">
        <f t="shared" si="1"/>
        <v>4.0223559710042165E-4</v>
      </c>
    </row>
    <row r="29" spans="2:7" ht="14.25" thickTop="1" thickBot="1" x14ac:dyDescent="0.25">
      <c r="B29" s="55"/>
      <c r="C29" s="39" t="s">
        <v>20</v>
      </c>
      <c r="D29" s="35">
        <v>10119.42</v>
      </c>
      <c r="E29" s="36">
        <v>81807.289999999994</v>
      </c>
      <c r="F29" s="38">
        <f t="shared" si="0"/>
        <v>91926.709999999992</v>
      </c>
      <c r="G29" s="9">
        <f t="shared" si="1"/>
        <v>3.977718513174972E-3</v>
      </c>
    </row>
    <row r="30" spans="2:7" ht="14.25" thickTop="1" thickBot="1" x14ac:dyDescent="0.25">
      <c r="B30" s="55"/>
      <c r="C30" s="39" t="s">
        <v>21</v>
      </c>
      <c r="D30" s="35">
        <v>8496.5</v>
      </c>
      <c r="E30" s="36">
        <v>40115.370000000003</v>
      </c>
      <c r="F30" s="38">
        <f t="shared" si="0"/>
        <v>48611.87</v>
      </c>
      <c r="G30" s="9">
        <f t="shared" si="1"/>
        <v>2.1034619346113337E-3</v>
      </c>
    </row>
    <row r="31" spans="2:7" ht="14.25" thickTop="1" thickBot="1" x14ac:dyDescent="0.25">
      <c r="B31" s="55"/>
      <c r="C31" s="39" t="s">
        <v>22</v>
      </c>
      <c r="D31" s="35"/>
      <c r="E31" s="36">
        <v>11412.19</v>
      </c>
      <c r="F31" s="38">
        <f t="shared" si="0"/>
        <v>11412.19</v>
      </c>
      <c r="G31" s="9">
        <f t="shared" si="1"/>
        <v>4.9381164015192412E-4</v>
      </c>
    </row>
    <row r="32" spans="2:7" ht="14.25" thickTop="1" thickBot="1" x14ac:dyDescent="0.25">
      <c r="B32" s="55"/>
      <c r="C32" s="39" t="s">
        <v>97</v>
      </c>
      <c r="D32" s="35"/>
      <c r="E32" s="36">
        <v>207.56</v>
      </c>
      <c r="F32" s="38">
        <f t="shared" si="0"/>
        <v>207.56</v>
      </c>
      <c r="G32" s="9">
        <f t="shared" si="1"/>
        <v>8.9812335782994661E-6</v>
      </c>
    </row>
    <row r="33" spans="2:7" ht="14.25" thickTop="1" thickBot="1" x14ac:dyDescent="0.25">
      <c r="B33" s="55"/>
      <c r="C33" s="39" t="s">
        <v>23</v>
      </c>
      <c r="D33" s="35">
        <v>21297.1</v>
      </c>
      <c r="E33" s="36">
        <v>39206.699999999997</v>
      </c>
      <c r="F33" s="38">
        <f t="shared" si="0"/>
        <v>60503.799999999996</v>
      </c>
      <c r="G33" s="9">
        <f t="shared" si="1"/>
        <v>2.6180321843067796E-3</v>
      </c>
    </row>
    <row r="34" spans="2:7" ht="14.25" thickTop="1" thickBot="1" x14ac:dyDescent="0.25">
      <c r="B34" s="55"/>
      <c r="C34" s="39" t="s">
        <v>76</v>
      </c>
      <c r="D34" s="35"/>
      <c r="E34" s="36">
        <v>7115.7</v>
      </c>
      <c r="F34" s="38">
        <f t="shared" si="0"/>
        <v>7115.7</v>
      </c>
      <c r="G34" s="9">
        <f t="shared" si="1"/>
        <v>3.0790019162220807E-4</v>
      </c>
    </row>
    <row r="35" spans="2:7" ht="14.25" thickTop="1" thickBot="1" x14ac:dyDescent="0.25">
      <c r="B35" s="55"/>
      <c r="C35" s="39" t="s">
        <v>24</v>
      </c>
      <c r="D35" s="35">
        <v>150625.59</v>
      </c>
      <c r="E35" s="36">
        <v>76775.91</v>
      </c>
      <c r="F35" s="38">
        <f t="shared" si="0"/>
        <v>227401.5</v>
      </c>
      <c r="G35" s="9">
        <f t="shared" si="1"/>
        <v>9.8397860259956931E-3</v>
      </c>
    </row>
    <row r="36" spans="2:7" ht="14.25" thickTop="1" thickBot="1" x14ac:dyDescent="0.25">
      <c r="B36" s="55"/>
      <c r="C36" s="39" t="s">
        <v>25</v>
      </c>
      <c r="D36" s="35">
        <v>264</v>
      </c>
      <c r="E36" s="36">
        <v>2354.33</v>
      </c>
      <c r="F36" s="38">
        <f t="shared" si="0"/>
        <v>2618.33</v>
      </c>
      <c r="G36" s="9">
        <f t="shared" si="1"/>
        <v>1.1329655673091558E-4</v>
      </c>
    </row>
    <row r="37" spans="2:7" ht="14.25" thickTop="1" thickBot="1" x14ac:dyDescent="0.25">
      <c r="B37" s="55"/>
      <c r="C37" s="39" t="s">
        <v>26</v>
      </c>
      <c r="D37" s="35"/>
      <c r="E37" s="36">
        <v>6370</v>
      </c>
      <c r="F37" s="38">
        <f t="shared" si="0"/>
        <v>6370</v>
      </c>
      <c r="G37" s="9">
        <f t="shared" si="1"/>
        <v>2.7563334888113124E-4</v>
      </c>
    </row>
    <row r="38" spans="2:7" ht="14.25" thickTop="1" thickBot="1" x14ac:dyDescent="0.25">
      <c r="B38" s="55"/>
      <c r="C38" s="39" t="s">
        <v>27</v>
      </c>
      <c r="D38" s="35">
        <v>304.2</v>
      </c>
      <c r="E38" s="36">
        <v>8161.89</v>
      </c>
      <c r="F38" s="38">
        <f t="shared" si="0"/>
        <v>8466.09</v>
      </c>
      <c r="G38" s="9">
        <f t="shared" si="1"/>
        <v>3.663322980579366E-4</v>
      </c>
    </row>
    <row r="39" spans="2:7" ht="14.25" thickTop="1" thickBot="1" x14ac:dyDescent="0.25">
      <c r="B39" s="55"/>
      <c r="C39" s="39" t="s">
        <v>28</v>
      </c>
      <c r="D39" s="35"/>
      <c r="E39" s="36">
        <v>4282.3999999999996</v>
      </c>
      <c r="F39" s="38">
        <f t="shared" si="0"/>
        <v>4282.3999999999996</v>
      </c>
      <c r="G39" s="9">
        <f t="shared" si="1"/>
        <v>1.8530176660102923E-4</v>
      </c>
    </row>
    <row r="40" spans="2:7" ht="14.25" thickTop="1" thickBot="1" x14ac:dyDescent="0.25">
      <c r="B40" s="55"/>
      <c r="C40" s="39" t="s">
        <v>177</v>
      </c>
      <c r="D40" s="35"/>
      <c r="E40" s="36">
        <v>3571.99</v>
      </c>
      <c r="F40" s="38">
        <f t="shared" si="0"/>
        <v>3571.99</v>
      </c>
      <c r="G40" s="9">
        <f t="shared" si="1"/>
        <v>1.5456194126686214E-4</v>
      </c>
    </row>
    <row r="41" spans="2:7" ht="14.25" thickTop="1" thickBot="1" x14ac:dyDescent="0.25">
      <c r="B41" s="55"/>
      <c r="C41" s="39" t="s">
        <v>175</v>
      </c>
      <c r="D41" s="35"/>
      <c r="E41" s="36">
        <v>824.9</v>
      </c>
      <c r="F41" s="38">
        <f t="shared" si="0"/>
        <v>824.9</v>
      </c>
      <c r="G41" s="9">
        <f t="shared" si="1"/>
        <v>3.5693869621985105E-5</v>
      </c>
    </row>
    <row r="42" spans="2:7" ht="14.25" thickTop="1" thickBot="1" x14ac:dyDescent="0.25">
      <c r="B42" s="55"/>
      <c r="C42" s="39" t="s">
        <v>187</v>
      </c>
      <c r="D42" s="35">
        <v>83</v>
      </c>
      <c r="E42" s="36"/>
      <c r="F42" s="38">
        <f t="shared" si="0"/>
        <v>83</v>
      </c>
      <c r="G42" s="9">
        <f t="shared" si="1"/>
        <v>3.5914549383255716E-6</v>
      </c>
    </row>
    <row r="43" spans="2:7" ht="14.25" thickTop="1" thickBot="1" x14ac:dyDescent="0.25">
      <c r="B43" s="55"/>
      <c r="C43" s="39" t="s">
        <v>178</v>
      </c>
      <c r="D43" s="35">
        <v>8385</v>
      </c>
      <c r="E43" s="36">
        <v>59136.7</v>
      </c>
      <c r="F43" s="38">
        <f t="shared" si="0"/>
        <v>67521.7</v>
      </c>
      <c r="G43" s="9">
        <f t="shared" si="1"/>
        <v>2.9217005169775629E-3</v>
      </c>
    </row>
    <row r="44" spans="2:7" ht="14.25" thickTop="1" thickBot="1" x14ac:dyDescent="0.25">
      <c r="B44" s="55"/>
      <c r="C44" s="39" t="s">
        <v>208</v>
      </c>
      <c r="D44" s="35">
        <v>88.5</v>
      </c>
      <c r="E44" s="36"/>
      <c r="F44" s="38">
        <f t="shared" si="0"/>
        <v>88.5</v>
      </c>
      <c r="G44" s="9">
        <f t="shared" si="1"/>
        <v>3.8294429161664229E-6</v>
      </c>
    </row>
    <row r="45" spans="2:7" ht="14.25" thickTop="1" thickBot="1" x14ac:dyDescent="0.25">
      <c r="B45" s="55"/>
      <c r="C45" s="39" t="s">
        <v>77</v>
      </c>
      <c r="D45" s="35"/>
      <c r="E45" s="36">
        <v>5400</v>
      </c>
      <c r="F45" s="38">
        <f t="shared" si="0"/>
        <v>5400</v>
      </c>
      <c r="G45" s="9">
        <f t="shared" si="1"/>
        <v>2.336609236982902E-4</v>
      </c>
    </row>
    <row r="46" spans="2:7" ht="14.25" thickTop="1" thickBot="1" x14ac:dyDescent="0.25">
      <c r="B46" s="55"/>
      <c r="C46" s="39" t="s">
        <v>29</v>
      </c>
      <c r="D46" s="35">
        <v>106874.05</v>
      </c>
      <c r="E46" s="36"/>
      <c r="F46" s="38">
        <f t="shared" si="0"/>
        <v>106874.05</v>
      </c>
      <c r="G46" s="9">
        <f t="shared" si="1"/>
        <v>4.6244980078476395E-3</v>
      </c>
    </row>
    <row r="47" spans="2:7" ht="14.25" thickTop="1" thickBot="1" x14ac:dyDescent="0.25">
      <c r="B47" s="55"/>
      <c r="C47" s="39" t="s">
        <v>104</v>
      </c>
      <c r="D47" s="35">
        <v>9705.08</v>
      </c>
      <c r="E47" s="36"/>
      <c r="F47" s="38">
        <f t="shared" si="0"/>
        <v>9705.08</v>
      </c>
      <c r="G47" s="9">
        <f t="shared" si="1"/>
        <v>4.1994406617885228E-4</v>
      </c>
    </row>
    <row r="48" spans="2:7" ht="14.25" thickTop="1" thickBot="1" x14ac:dyDescent="0.25">
      <c r="B48" s="55"/>
      <c r="C48" s="39" t="s">
        <v>32</v>
      </c>
      <c r="D48" s="35">
        <v>42.1</v>
      </c>
      <c r="E48" s="36">
        <v>942</v>
      </c>
      <c r="F48" s="38">
        <f t="shared" si="0"/>
        <v>984.1</v>
      </c>
      <c r="G48" s="9">
        <f t="shared" si="1"/>
        <v>4.258253981694211E-5</v>
      </c>
    </row>
    <row r="49" spans="2:7" ht="14.25" thickTop="1" thickBot="1" x14ac:dyDescent="0.25">
      <c r="B49" s="55"/>
      <c r="C49" s="39" t="s">
        <v>33</v>
      </c>
      <c r="D49" s="35">
        <v>1260649.8400000001</v>
      </c>
      <c r="E49" s="36">
        <v>570924.4</v>
      </c>
      <c r="F49" s="7">
        <f t="shared" si="0"/>
        <v>1831574.2400000002</v>
      </c>
      <c r="G49" s="9">
        <f t="shared" si="1"/>
        <v>7.9253209025998875E-2</v>
      </c>
    </row>
    <row r="50" spans="2:7" ht="14.25" thickTop="1" thickBot="1" x14ac:dyDescent="0.25">
      <c r="B50" s="55"/>
      <c r="C50" s="39" t="s">
        <v>34</v>
      </c>
      <c r="D50" s="35">
        <v>1087459.1200000001</v>
      </c>
      <c r="E50" s="36">
        <v>832699.95</v>
      </c>
      <c r="F50" s="7">
        <f t="shared" si="0"/>
        <v>1920159.07</v>
      </c>
      <c r="G50" s="9">
        <f t="shared" si="1"/>
        <v>8.3086322582194422E-2</v>
      </c>
    </row>
    <row r="51" spans="2:7" ht="14.25" thickTop="1" thickBot="1" x14ac:dyDescent="0.25">
      <c r="B51" s="55"/>
      <c r="C51" s="39" t="s">
        <v>35</v>
      </c>
      <c r="D51" s="35">
        <v>1209376.8999999999</v>
      </c>
      <c r="E51" s="36">
        <v>486548.41</v>
      </c>
      <c r="F51" s="7">
        <f t="shared" si="0"/>
        <v>1695925.3099999998</v>
      </c>
      <c r="G51" s="9">
        <f t="shared" si="1"/>
        <v>7.3383606381094285E-2</v>
      </c>
    </row>
    <row r="52" spans="2:7" ht="14.25" thickTop="1" thickBot="1" x14ac:dyDescent="0.25">
      <c r="B52" s="55"/>
      <c r="C52" s="39" t="s">
        <v>36</v>
      </c>
      <c r="D52" s="35">
        <v>464895.15</v>
      </c>
      <c r="E52" s="36">
        <v>137601.34</v>
      </c>
      <c r="F52" s="38">
        <f t="shared" si="0"/>
        <v>602496.49</v>
      </c>
      <c r="G52" s="9">
        <f t="shared" si="1"/>
        <v>2.6070349329329195E-2</v>
      </c>
    </row>
    <row r="53" spans="2:7" ht="14.25" thickTop="1" thickBot="1" x14ac:dyDescent="0.25">
      <c r="B53" s="55"/>
      <c r="C53" s="39" t="s">
        <v>100</v>
      </c>
      <c r="D53" s="35">
        <v>8795.9</v>
      </c>
      <c r="E53" s="36"/>
      <c r="F53" s="38">
        <f t="shared" si="0"/>
        <v>8795.9</v>
      </c>
      <c r="G53" s="9">
        <f t="shared" si="1"/>
        <v>3.8060335532551681E-4</v>
      </c>
    </row>
    <row r="54" spans="2:7" ht="14.25" thickTop="1" thickBot="1" x14ac:dyDescent="0.25">
      <c r="B54" s="55"/>
      <c r="C54" s="39" t="s">
        <v>37</v>
      </c>
      <c r="D54" s="35">
        <v>45094.59</v>
      </c>
      <c r="E54" s="36">
        <v>2920.31</v>
      </c>
      <c r="F54" s="38">
        <f t="shared" si="0"/>
        <v>48014.899999999994</v>
      </c>
      <c r="G54" s="9">
        <f t="shared" si="1"/>
        <v>2.0776307194964876E-3</v>
      </c>
    </row>
    <row r="55" spans="2:7" ht="14.25" thickTop="1" thickBot="1" x14ac:dyDescent="0.25">
      <c r="B55" s="55"/>
      <c r="C55" s="39" t="s">
        <v>186</v>
      </c>
      <c r="D55" s="35"/>
      <c r="E55" s="36">
        <v>785</v>
      </c>
      <c r="F55" s="38">
        <f t="shared" si="0"/>
        <v>785</v>
      </c>
      <c r="G55" s="9">
        <f t="shared" si="1"/>
        <v>3.3967375019103298E-5</v>
      </c>
    </row>
    <row r="56" spans="2:7" ht="14.25" thickTop="1" thickBot="1" x14ac:dyDescent="0.25">
      <c r="B56" s="55"/>
      <c r="C56" s="39" t="s">
        <v>77</v>
      </c>
      <c r="D56" s="35">
        <v>3900</v>
      </c>
      <c r="E56" s="36">
        <v>133800.46</v>
      </c>
      <c r="F56" s="38">
        <f t="shared" si="0"/>
        <v>137700.46</v>
      </c>
      <c r="G56" s="9">
        <f t="shared" si="1"/>
        <v>5.9583734587554558E-3</v>
      </c>
    </row>
    <row r="57" spans="2:7" ht="14.25" thickTop="1" thickBot="1" x14ac:dyDescent="0.25">
      <c r="B57" s="55"/>
      <c r="C57" s="39" t="s">
        <v>30</v>
      </c>
      <c r="D57" s="35">
        <v>787230.29</v>
      </c>
      <c r="E57" s="36">
        <v>117222.32</v>
      </c>
      <c r="F57" s="38">
        <f t="shared" si="0"/>
        <v>904452.6100000001</v>
      </c>
      <c r="G57" s="9">
        <f t="shared" si="1"/>
        <v>3.9136154128505456E-2</v>
      </c>
    </row>
    <row r="58" spans="2:7" ht="14.25" thickTop="1" thickBot="1" x14ac:dyDescent="0.25">
      <c r="B58" s="55"/>
      <c r="C58" s="39" t="s">
        <v>194</v>
      </c>
      <c r="D58" s="35">
        <v>20639.400000000001</v>
      </c>
      <c r="E58" s="36"/>
      <c r="F58" s="38">
        <f t="shared" si="0"/>
        <v>20639.400000000001</v>
      </c>
      <c r="G58" s="9">
        <f t="shared" si="1"/>
        <v>8.9307801269972056E-4</v>
      </c>
    </row>
    <row r="59" spans="2:7" ht="14.25" thickTop="1" thickBot="1" x14ac:dyDescent="0.25">
      <c r="B59" s="55"/>
      <c r="C59" s="39" t="s">
        <v>38</v>
      </c>
      <c r="D59" s="35">
        <v>386168.02</v>
      </c>
      <c r="E59" s="36">
        <v>737510.47</v>
      </c>
      <c r="F59" s="38">
        <f t="shared" si="0"/>
        <v>1123678.49</v>
      </c>
      <c r="G59" s="9">
        <f t="shared" si="1"/>
        <v>4.8622176650611103E-2</v>
      </c>
    </row>
    <row r="60" spans="2:7" ht="14.25" thickTop="1" thickBot="1" x14ac:dyDescent="0.25">
      <c r="B60" s="55"/>
      <c r="C60" s="39" t="s">
        <v>39</v>
      </c>
      <c r="D60" s="35">
        <v>77291.5</v>
      </c>
      <c r="E60" s="36">
        <v>91902.56</v>
      </c>
      <c r="F60" s="38">
        <f t="shared" si="0"/>
        <v>169194.06</v>
      </c>
      <c r="G60" s="9">
        <f t="shared" si="1"/>
        <v>7.3211185821970247E-3</v>
      </c>
    </row>
    <row r="61" spans="2:7" ht="14.25" thickTop="1" thickBot="1" x14ac:dyDescent="0.25">
      <c r="B61" s="55"/>
      <c r="C61" s="39" t="s">
        <v>98</v>
      </c>
      <c r="D61" s="35">
        <v>5376</v>
      </c>
      <c r="E61" s="36">
        <v>768</v>
      </c>
      <c r="F61" s="38">
        <f t="shared" si="0"/>
        <v>6144</v>
      </c>
      <c r="G61" s="9">
        <f t="shared" si="1"/>
        <v>2.6585420651894354E-4</v>
      </c>
    </row>
    <row r="62" spans="2:7" ht="14.25" thickTop="1" thickBot="1" x14ac:dyDescent="0.25">
      <c r="B62" s="55"/>
      <c r="C62" s="39" t="s">
        <v>40</v>
      </c>
      <c r="D62" s="35">
        <v>315427.69</v>
      </c>
      <c r="E62" s="36">
        <v>134104.15</v>
      </c>
      <c r="F62" s="38">
        <f t="shared" si="0"/>
        <v>449531.83999999997</v>
      </c>
      <c r="G62" s="9">
        <f t="shared" si="1"/>
        <v>1.9451486104850368E-2</v>
      </c>
    </row>
    <row r="63" spans="2:7" ht="14.25" thickTop="1" thickBot="1" x14ac:dyDescent="0.25">
      <c r="B63" s="55"/>
      <c r="C63" s="39" t="s">
        <v>192</v>
      </c>
      <c r="D63" s="35">
        <v>8508.66</v>
      </c>
      <c r="E63" s="36">
        <v>1006</v>
      </c>
      <c r="F63" s="38">
        <f t="shared" si="0"/>
        <v>9514.66</v>
      </c>
      <c r="G63" s="9">
        <f t="shared" si="1"/>
        <v>4.1170448968058773E-4</v>
      </c>
    </row>
    <row r="64" spans="2:7" ht="14.25" thickTop="1" thickBot="1" x14ac:dyDescent="0.25">
      <c r="B64" s="55"/>
      <c r="C64" s="39" t="s">
        <v>209</v>
      </c>
      <c r="D64" s="35"/>
      <c r="E64" s="36">
        <v>2997.48</v>
      </c>
      <c r="F64" s="38">
        <f t="shared" si="0"/>
        <v>2997.48</v>
      </c>
      <c r="G64" s="9">
        <f t="shared" si="1"/>
        <v>1.2970258251243535E-4</v>
      </c>
    </row>
    <row r="65" spans="2:7" ht="14.25" thickTop="1" thickBot="1" x14ac:dyDescent="0.25">
      <c r="B65" s="55"/>
      <c r="C65" s="39" t="s">
        <v>41</v>
      </c>
      <c r="D65" s="35">
        <v>804193.77</v>
      </c>
      <c r="E65" s="36">
        <v>704530.5</v>
      </c>
      <c r="F65" s="7">
        <f t="shared" si="0"/>
        <v>1508724.27</v>
      </c>
      <c r="G65" s="9">
        <f t="shared" si="1"/>
        <v>6.5283316024857152E-2</v>
      </c>
    </row>
    <row r="66" spans="2:7" ht="14.25" thickTop="1" thickBot="1" x14ac:dyDescent="0.25">
      <c r="B66" s="55"/>
      <c r="C66" s="39" t="s">
        <v>42</v>
      </c>
      <c r="D66" s="35">
        <v>37721.589999999997</v>
      </c>
      <c r="E66" s="36">
        <v>47761.77</v>
      </c>
      <c r="F66" s="38">
        <f t="shared" si="0"/>
        <v>85483.359999999986</v>
      </c>
      <c r="G66" s="9">
        <f t="shared" si="1"/>
        <v>3.698911270080272E-3</v>
      </c>
    </row>
    <row r="67" spans="2:7" ht="14.25" thickTop="1" thickBot="1" x14ac:dyDescent="0.25">
      <c r="B67" s="55"/>
      <c r="C67" s="39" t="s">
        <v>43</v>
      </c>
      <c r="D67" s="35">
        <v>26113.85</v>
      </c>
      <c r="E67" s="36">
        <v>9766.94</v>
      </c>
      <c r="F67" s="38">
        <f t="shared" si="0"/>
        <v>35880.79</v>
      </c>
      <c r="G67" s="9">
        <f t="shared" si="1"/>
        <v>1.5525812100785879E-3</v>
      </c>
    </row>
    <row r="68" spans="2:7" ht="14.25" thickTop="1" thickBot="1" x14ac:dyDescent="0.25">
      <c r="B68" s="55"/>
      <c r="C68" s="39" t="s">
        <v>31</v>
      </c>
      <c r="D68" s="35">
        <v>25770</v>
      </c>
      <c r="E68" s="36">
        <v>10100</v>
      </c>
      <c r="F68" s="38">
        <f t="shared" si="0"/>
        <v>35870</v>
      </c>
      <c r="G68" s="9">
        <f t="shared" si="1"/>
        <v>1.5521143209366055E-3</v>
      </c>
    </row>
    <row r="69" spans="2:7" ht="14.25" thickTop="1" thickBot="1" x14ac:dyDescent="0.25">
      <c r="B69" s="55"/>
      <c r="C69" s="39" t="s">
        <v>191</v>
      </c>
      <c r="D69" s="35">
        <v>11400</v>
      </c>
      <c r="E69" s="36">
        <v>3800</v>
      </c>
      <c r="F69" s="38">
        <f t="shared" ref="F69:F132" si="2">SUM(D69,E69)</f>
        <v>15200</v>
      </c>
      <c r="G69" s="9">
        <f t="shared" ref="G69:G132" si="3">F69/$F$150</f>
        <v>6.5771222966926133E-4</v>
      </c>
    </row>
    <row r="70" spans="2:7" ht="14.25" thickTop="1" thickBot="1" x14ac:dyDescent="0.25">
      <c r="B70" s="55"/>
      <c r="C70" s="39" t="s">
        <v>44</v>
      </c>
      <c r="D70" s="35">
        <v>102309.22</v>
      </c>
      <c r="E70" s="36">
        <v>46336.49</v>
      </c>
      <c r="F70" s="38">
        <f t="shared" si="2"/>
        <v>148645.71</v>
      </c>
      <c r="G70" s="9">
        <f t="shared" si="3"/>
        <v>6.4319803522941057E-3</v>
      </c>
    </row>
    <row r="71" spans="2:7" ht="14.25" thickTop="1" thickBot="1" x14ac:dyDescent="0.25">
      <c r="B71" s="55"/>
      <c r="C71" s="39" t="s">
        <v>210</v>
      </c>
      <c r="D71" s="35"/>
      <c r="E71" s="36">
        <v>11869.8</v>
      </c>
      <c r="F71" s="38">
        <f t="shared" si="2"/>
        <v>11869.8</v>
      </c>
      <c r="G71" s="9">
        <f t="shared" si="3"/>
        <v>5.1361267261369715E-4</v>
      </c>
    </row>
    <row r="72" spans="2:7" ht="14.25" thickTop="1" thickBot="1" x14ac:dyDescent="0.25">
      <c r="B72" s="55"/>
      <c r="C72" s="39" t="s">
        <v>45</v>
      </c>
      <c r="D72" s="35">
        <v>654.6</v>
      </c>
      <c r="E72" s="36">
        <v>42678.61</v>
      </c>
      <c r="F72" s="38">
        <f t="shared" si="2"/>
        <v>43333.21</v>
      </c>
      <c r="G72" s="9">
        <f t="shared" si="3"/>
        <v>1.8750514584096271E-3</v>
      </c>
    </row>
    <row r="73" spans="2:7" ht="14.25" thickTop="1" thickBot="1" x14ac:dyDescent="0.25">
      <c r="B73" s="55"/>
      <c r="C73" s="39" t="s">
        <v>101</v>
      </c>
      <c r="D73" s="35"/>
      <c r="E73" s="36">
        <v>1896</v>
      </c>
      <c r="F73" s="38">
        <f t="shared" si="2"/>
        <v>1896</v>
      </c>
      <c r="G73" s="9">
        <f t="shared" si="3"/>
        <v>8.2040946542955229E-5</v>
      </c>
    </row>
    <row r="74" spans="2:7" ht="14.25" thickTop="1" thickBot="1" x14ac:dyDescent="0.25">
      <c r="B74" s="55"/>
      <c r="C74" s="39" t="s">
        <v>211</v>
      </c>
      <c r="D74" s="35"/>
      <c r="E74" s="36">
        <v>35.56</v>
      </c>
      <c r="F74" s="38">
        <f t="shared" si="2"/>
        <v>35.56</v>
      </c>
      <c r="G74" s="9">
        <f t="shared" si="3"/>
        <v>1.5387004530946668E-6</v>
      </c>
    </row>
    <row r="75" spans="2:7" ht="14.25" thickTop="1" thickBot="1" x14ac:dyDescent="0.25">
      <c r="B75" s="55"/>
      <c r="C75" s="39" t="s">
        <v>46</v>
      </c>
      <c r="D75" s="35">
        <v>41352.86</v>
      </c>
      <c r="E75" s="36">
        <v>2370.73</v>
      </c>
      <c r="F75" s="38">
        <f t="shared" si="2"/>
        <v>43723.590000000004</v>
      </c>
      <c r="G75" s="9">
        <f t="shared" si="3"/>
        <v>1.8919434123713566E-3</v>
      </c>
    </row>
    <row r="76" spans="2:7" ht="14.25" thickTop="1" thickBot="1" x14ac:dyDescent="0.25">
      <c r="B76" s="55"/>
      <c r="C76" s="39" t="s">
        <v>47</v>
      </c>
      <c r="D76" s="35">
        <v>485839.47</v>
      </c>
      <c r="E76" s="36">
        <v>138865.21</v>
      </c>
      <c r="F76" s="38">
        <f t="shared" si="2"/>
        <v>624704.67999999993</v>
      </c>
      <c r="G76" s="9">
        <f t="shared" si="3"/>
        <v>2.7031309734711996E-2</v>
      </c>
    </row>
    <row r="77" spans="2:7" ht="14.25" thickTop="1" thickBot="1" x14ac:dyDescent="0.25">
      <c r="B77" s="55"/>
      <c r="C77" s="39" t="s">
        <v>34</v>
      </c>
      <c r="D77" s="35">
        <v>57887.9</v>
      </c>
      <c r="E77" s="36">
        <v>50129.19</v>
      </c>
      <c r="F77" s="38">
        <f t="shared" si="2"/>
        <v>108017.09</v>
      </c>
      <c r="G77" s="9">
        <f t="shared" si="3"/>
        <v>4.6739579675187676E-3</v>
      </c>
    </row>
    <row r="78" spans="2:7" ht="14.25" thickTop="1" thickBot="1" x14ac:dyDescent="0.25">
      <c r="B78" s="55"/>
      <c r="C78" s="39" t="s">
        <v>32</v>
      </c>
      <c r="D78" s="35">
        <v>629202.82999999996</v>
      </c>
      <c r="E78" s="36">
        <v>358495.71</v>
      </c>
      <c r="F78" s="38">
        <f t="shared" si="2"/>
        <v>987698.54</v>
      </c>
      <c r="G78" s="9">
        <f t="shared" si="3"/>
        <v>4.2738250591083819E-2</v>
      </c>
    </row>
    <row r="79" spans="2:7" ht="14.25" thickTop="1" thickBot="1" x14ac:dyDescent="0.25">
      <c r="B79" s="55"/>
      <c r="C79" s="39" t="s">
        <v>48</v>
      </c>
      <c r="D79" s="35">
        <v>20909.98</v>
      </c>
      <c r="E79" s="36">
        <v>19133.29</v>
      </c>
      <c r="F79" s="38">
        <f t="shared" si="2"/>
        <v>40043.270000000004</v>
      </c>
      <c r="G79" s="9">
        <f t="shared" si="3"/>
        <v>1.7326939733518581E-3</v>
      </c>
    </row>
    <row r="80" spans="2:7" ht="14.25" thickTop="1" thickBot="1" x14ac:dyDescent="0.25">
      <c r="B80" s="55"/>
      <c r="C80" s="39" t="s">
        <v>49</v>
      </c>
      <c r="D80" s="35">
        <v>468.66</v>
      </c>
      <c r="E80" s="36">
        <v>1642.22</v>
      </c>
      <c r="F80" s="38">
        <f t="shared" si="2"/>
        <v>2110.88</v>
      </c>
      <c r="G80" s="9">
        <f t="shared" si="3"/>
        <v>9.1338920484490156E-5</v>
      </c>
    </row>
    <row r="81" spans="2:7" ht="14.25" thickTop="1" thickBot="1" x14ac:dyDescent="0.25">
      <c r="B81" s="55"/>
      <c r="C81" s="39" t="s">
        <v>50</v>
      </c>
      <c r="D81" s="35"/>
      <c r="E81" s="36">
        <v>1532.02</v>
      </c>
      <c r="F81" s="38">
        <f t="shared" si="2"/>
        <v>1532.02</v>
      </c>
      <c r="G81" s="9">
        <f t="shared" si="3"/>
        <v>6.629133487486195E-5</v>
      </c>
    </row>
    <row r="82" spans="2:7" ht="14.25" thickTop="1" thickBot="1" x14ac:dyDescent="0.25">
      <c r="B82" s="55"/>
      <c r="C82" s="39" t="s">
        <v>212</v>
      </c>
      <c r="D82" s="35">
        <v>142</v>
      </c>
      <c r="E82" s="36"/>
      <c r="F82" s="38">
        <f t="shared" si="2"/>
        <v>142</v>
      </c>
      <c r="G82" s="9">
        <f t="shared" si="3"/>
        <v>6.1444168824365202E-6</v>
      </c>
    </row>
    <row r="83" spans="2:7" ht="14.25" thickTop="1" thickBot="1" x14ac:dyDescent="0.25">
      <c r="B83" s="55"/>
      <c r="C83" s="39" t="s">
        <v>213</v>
      </c>
      <c r="D83" s="35">
        <v>17812</v>
      </c>
      <c r="E83" s="36"/>
      <c r="F83" s="38">
        <f t="shared" si="2"/>
        <v>17812</v>
      </c>
      <c r="G83" s="9">
        <f t="shared" si="3"/>
        <v>7.7073488387295283E-4</v>
      </c>
    </row>
    <row r="84" spans="2:7" ht="22.5" thickTop="1" thickBot="1" x14ac:dyDescent="0.25">
      <c r="B84" s="55"/>
      <c r="C84" s="39" t="s">
        <v>51</v>
      </c>
      <c r="D84" s="35">
        <v>70436.509999999995</v>
      </c>
      <c r="E84" s="36">
        <v>160988.79999999999</v>
      </c>
      <c r="F84" s="38">
        <f t="shared" si="2"/>
        <v>231425.31</v>
      </c>
      <c r="G84" s="9">
        <f t="shared" si="3"/>
        <v>1.0013898463289473E-2</v>
      </c>
    </row>
    <row r="85" spans="2:7" ht="14.25" customHeight="1" thickTop="1" thickBot="1" x14ac:dyDescent="0.25">
      <c r="B85" s="55"/>
      <c r="C85" s="39" t="s">
        <v>78</v>
      </c>
      <c r="D85" s="35">
        <v>18844.400000000001</v>
      </c>
      <c r="E85" s="36">
        <v>139144.14000000001</v>
      </c>
      <c r="F85" s="38">
        <f t="shared" si="2"/>
        <v>157988.54</v>
      </c>
      <c r="G85" s="9">
        <f t="shared" si="3"/>
        <v>6.8362496648415316E-3</v>
      </c>
    </row>
    <row r="86" spans="2:7" ht="14.25" thickTop="1" thickBot="1" x14ac:dyDescent="0.25">
      <c r="B86" s="55"/>
      <c r="C86" s="39" t="s">
        <v>52</v>
      </c>
      <c r="D86" s="35">
        <v>120896.32000000001</v>
      </c>
      <c r="E86" s="36">
        <v>49311.8</v>
      </c>
      <c r="F86" s="38">
        <f t="shared" si="2"/>
        <v>170208.12</v>
      </c>
      <c r="G86" s="9">
        <f t="shared" si="3"/>
        <v>7.3649975074350782E-3</v>
      </c>
    </row>
    <row r="87" spans="2:7" ht="14.25" customHeight="1" thickTop="1" thickBot="1" x14ac:dyDescent="0.25">
      <c r="B87" s="55"/>
      <c r="C87" s="39" t="s">
        <v>53</v>
      </c>
      <c r="D87" s="35">
        <v>53339.19</v>
      </c>
      <c r="E87" s="36">
        <v>34418.339999999997</v>
      </c>
      <c r="F87" s="38">
        <f t="shared" si="2"/>
        <v>87757.53</v>
      </c>
      <c r="G87" s="9">
        <f t="shared" si="3"/>
        <v>3.7973158372741505E-3</v>
      </c>
    </row>
    <row r="88" spans="2:7" ht="14.25" thickTop="1" thickBot="1" x14ac:dyDescent="0.25">
      <c r="B88" s="55"/>
      <c r="C88" s="39" t="s">
        <v>102</v>
      </c>
      <c r="D88" s="35"/>
      <c r="E88" s="36">
        <v>5136.8</v>
      </c>
      <c r="F88" s="38">
        <f t="shared" si="2"/>
        <v>5136.8</v>
      </c>
      <c r="G88" s="9">
        <f t="shared" si="3"/>
        <v>2.2227211719506984E-4</v>
      </c>
    </row>
    <row r="89" spans="2:7" ht="14.25" thickTop="1" thickBot="1" x14ac:dyDescent="0.25">
      <c r="B89" s="55"/>
      <c r="C89" s="39" t="s">
        <v>54</v>
      </c>
      <c r="D89" s="35">
        <v>6948.51</v>
      </c>
      <c r="E89" s="36">
        <v>11407.7</v>
      </c>
      <c r="F89" s="38">
        <f t="shared" si="2"/>
        <v>18356.21</v>
      </c>
      <c r="G89" s="9">
        <f t="shared" si="3"/>
        <v>7.9428314522218357E-4</v>
      </c>
    </row>
    <row r="90" spans="2:7" ht="14.25" thickTop="1" thickBot="1" x14ac:dyDescent="0.25">
      <c r="B90" s="55"/>
      <c r="C90" s="39" t="s">
        <v>214</v>
      </c>
      <c r="D90" s="35"/>
      <c r="E90" s="36">
        <v>49612</v>
      </c>
      <c r="F90" s="38">
        <f t="shared" si="2"/>
        <v>49612</v>
      </c>
      <c r="G90" s="9">
        <f t="shared" si="3"/>
        <v>2.1467381012073286E-3</v>
      </c>
    </row>
    <row r="91" spans="2:7" ht="14.25" thickTop="1" thickBot="1" x14ac:dyDescent="0.25">
      <c r="B91" s="55"/>
      <c r="C91" s="39" t="s">
        <v>80</v>
      </c>
      <c r="D91" s="35"/>
      <c r="E91" s="36">
        <v>764</v>
      </c>
      <c r="F91" s="38">
        <f t="shared" si="2"/>
        <v>764</v>
      </c>
      <c r="G91" s="9">
        <f t="shared" si="3"/>
        <v>3.3058693649165505E-5</v>
      </c>
    </row>
    <row r="92" spans="2:7" ht="14.25" thickTop="1" thickBot="1" x14ac:dyDescent="0.25">
      <c r="B92" s="55"/>
      <c r="C92" s="39" t="s">
        <v>193</v>
      </c>
      <c r="D92" s="35">
        <v>21299.14</v>
      </c>
      <c r="E92" s="36"/>
      <c r="F92" s="38">
        <f t="shared" si="2"/>
        <v>21299.14</v>
      </c>
      <c r="G92" s="9">
        <f t="shared" si="3"/>
        <v>9.2162531969985201E-4</v>
      </c>
    </row>
    <row r="93" spans="2:7" ht="14.25" thickTop="1" thickBot="1" x14ac:dyDescent="0.25">
      <c r="B93" s="55"/>
      <c r="C93" s="39" t="s">
        <v>195</v>
      </c>
      <c r="D93" s="35">
        <v>58.1</v>
      </c>
      <c r="E93" s="36"/>
      <c r="F93" s="38">
        <f t="shared" si="2"/>
        <v>58.1</v>
      </c>
      <c r="G93" s="9">
        <f t="shared" si="3"/>
        <v>2.5140184568279002E-6</v>
      </c>
    </row>
    <row r="94" spans="2:7" ht="14.25" thickTop="1" thickBot="1" x14ac:dyDescent="0.25">
      <c r="B94" s="55"/>
      <c r="C94" s="39" t="s">
        <v>55</v>
      </c>
      <c r="D94" s="35">
        <v>15509.43</v>
      </c>
      <c r="E94" s="36"/>
      <c r="F94" s="38">
        <f t="shared" si="2"/>
        <v>15509.43</v>
      </c>
      <c r="G94" s="9">
        <f t="shared" si="3"/>
        <v>6.7110143330258761E-4</v>
      </c>
    </row>
    <row r="95" spans="2:7" ht="14.25" customHeight="1" thickTop="1" thickBot="1" x14ac:dyDescent="0.25">
      <c r="B95" s="55"/>
      <c r="C95" s="39" t="s">
        <v>56</v>
      </c>
      <c r="D95" s="35">
        <v>158.52000000000001</v>
      </c>
      <c r="E95" s="36"/>
      <c r="F95" s="38">
        <f t="shared" si="2"/>
        <v>158.52000000000001</v>
      </c>
      <c r="G95" s="9">
        <f t="shared" si="3"/>
        <v>6.8592462267875857E-6</v>
      </c>
    </row>
    <row r="96" spans="2:7" ht="14.25" thickTop="1" thickBot="1" x14ac:dyDescent="0.25">
      <c r="B96" s="55"/>
      <c r="C96" s="39" t="s">
        <v>188</v>
      </c>
      <c r="D96" s="35">
        <v>1378.62</v>
      </c>
      <c r="E96" s="36"/>
      <c r="F96" s="38">
        <f t="shared" si="2"/>
        <v>1378.62</v>
      </c>
      <c r="G96" s="9">
        <f t="shared" si="3"/>
        <v>5.9653633820173483E-5</v>
      </c>
    </row>
    <row r="97" spans="2:7" ht="14.25" thickTop="1" thickBot="1" x14ac:dyDescent="0.25">
      <c r="B97" s="55"/>
      <c r="C97" s="39" t="s">
        <v>57</v>
      </c>
      <c r="D97" s="35">
        <v>903.6</v>
      </c>
      <c r="E97" s="36"/>
      <c r="F97" s="38">
        <f t="shared" si="2"/>
        <v>903.6</v>
      </c>
      <c r="G97" s="9">
        <f t="shared" si="3"/>
        <v>3.909926123218056E-5</v>
      </c>
    </row>
    <row r="98" spans="2:7" ht="14.25" thickTop="1" thickBot="1" x14ac:dyDescent="0.25">
      <c r="B98" s="55"/>
      <c r="C98" s="39" t="s">
        <v>189</v>
      </c>
      <c r="D98" s="35">
        <v>1080</v>
      </c>
      <c r="E98" s="36"/>
      <c r="F98" s="38">
        <f t="shared" si="2"/>
        <v>1080</v>
      </c>
      <c r="G98" s="9">
        <f t="shared" si="3"/>
        <v>4.6732184739658039E-5</v>
      </c>
    </row>
    <row r="99" spans="2:7" ht="14.25" thickTop="1" thickBot="1" x14ac:dyDescent="0.25">
      <c r="B99" s="55"/>
      <c r="C99" s="39" t="s">
        <v>58</v>
      </c>
      <c r="D99" s="35">
        <v>29537.35</v>
      </c>
      <c r="E99" s="36">
        <v>5651.15</v>
      </c>
      <c r="F99" s="38">
        <f t="shared" si="2"/>
        <v>35188.5</v>
      </c>
      <c r="G99" s="9">
        <f t="shared" si="3"/>
        <v>1.5226254469550527E-3</v>
      </c>
    </row>
    <row r="100" spans="2:7" ht="14.25" thickTop="1" thickBot="1" x14ac:dyDescent="0.25">
      <c r="B100" s="55"/>
      <c r="C100" s="39" t="s">
        <v>79</v>
      </c>
      <c r="D100" s="35">
        <v>24312.69</v>
      </c>
      <c r="E100" s="36"/>
      <c r="F100" s="38">
        <f t="shared" si="2"/>
        <v>24312.69</v>
      </c>
      <c r="G100" s="9">
        <f t="shared" si="3"/>
        <v>1.0520232598129969E-3</v>
      </c>
    </row>
    <row r="101" spans="2:7" ht="14.25" thickTop="1" thickBot="1" x14ac:dyDescent="0.25">
      <c r="B101" s="55"/>
      <c r="C101" s="39" t="s">
        <v>190</v>
      </c>
      <c r="D101" s="35">
        <v>13791.54</v>
      </c>
      <c r="E101" s="36"/>
      <c r="F101" s="38">
        <f t="shared" si="2"/>
        <v>13791.54</v>
      </c>
      <c r="G101" s="9">
        <f t="shared" si="3"/>
        <v>5.9676740289294763E-4</v>
      </c>
    </row>
    <row r="102" spans="2:7" ht="14.25" thickTop="1" thickBot="1" x14ac:dyDescent="0.25">
      <c r="B102" s="55"/>
      <c r="C102" s="39" t="s">
        <v>59</v>
      </c>
      <c r="D102" s="35">
        <v>11159.78</v>
      </c>
      <c r="E102" s="36"/>
      <c r="F102" s="38">
        <f t="shared" si="2"/>
        <v>11159.78</v>
      </c>
      <c r="G102" s="9">
        <f t="shared" si="3"/>
        <v>4.8288972279068615E-4</v>
      </c>
    </row>
    <row r="103" spans="2:7" ht="14.25" thickTop="1" thickBot="1" x14ac:dyDescent="0.25">
      <c r="B103" s="55"/>
      <c r="C103" s="39" t="s">
        <v>60</v>
      </c>
      <c r="D103" s="35">
        <v>5439.4</v>
      </c>
      <c r="E103" s="36"/>
      <c r="F103" s="38">
        <f t="shared" si="2"/>
        <v>5439.4</v>
      </c>
      <c r="G103" s="9">
        <f t="shared" si="3"/>
        <v>2.3536578303045918E-4</v>
      </c>
    </row>
    <row r="104" spans="2:7" ht="14.25" thickTop="1" thickBot="1" x14ac:dyDescent="0.25">
      <c r="B104" s="55"/>
      <c r="C104" s="39" t="s">
        <v>172</v>
      </c>
      <c r="D104" s="35">
        <v>88089.600000000006</v>
      </c>
      <c r="E104" s="36"/>
      <c r="F104" s="38">
        <f t="shared" si="2"/>
        <v>88089.600000000006</v>
      </c>
      <c r="G104" s="9">
        <f t="shared" si="3"/>
        <v>3.8116846859653527E-3</v>
      </c>
    </row>
    <row r="105" spans="2:7" ht="14.25" thickTop="1" thickBot="1" x14ac:dyDescent="0.25">
      <c r="B105" s="55"/>
      <c r="C105" s="39" t="s">
        <v>215</v>
      </c>
      <c r="D105" s="35">
        <v>2500</v>
      </c>
      <c r="E105" s="36"/>
      <c r="F105" s="38">
        <f t="shared" si="2"/>
        <v>2500</v>
      </c>
      <c r="G105" s="9">
        <f t="shared" si="3"/>
        <v>1.0817635356402324E-4</v>
      </c>
    </row>
    <row r="106" spans="2:7" ht="14.25" thickTop="1" thickBot="1" x14ac:dyDescent="0.25">
      <c r="B106" s="55"/>
      <c r="C106" s="39" t="s">
        <v>61</v>
      </c>
      <c r="D106" s="35">
        <v>4045.22</v>
      </c>
      <c r="E106" s="36"/>
      <c r="F106" s="38">
        <f t="shared" si="2"/>
        <v>4045.22</v>
      </c>
      <c r="G106" s="9">
        <f t="shared" si="3"/>
        <v>1.7503885958570324E-4</v>
      </c>
    </row>
    <row r="107" spans="2:7" ht="14.25" thickTop="1" thickBot="1" x14ac:dyDescent="0.25">
      <c r="B107" s="55"/>
      <c r="C107" s="39" t="s">
        <v>49</v>
      </c>
      <c r="D107" s="35">
        <v>19740.939999999999</v>
      </c>
      <c r="E107" s="36">
        <v>110271.56</v>
      </c>
      <c r="F107" s="38">
        <f t="shared" si="2"/>
        <v>130012.5</v>
      </c>
      <c r="G107" s="9">
        <f t="shared" si="3"/>
        <v>5.6257112670970288E-3</v>
      </c>
    </row>
    <row r="108" spans="2:7" ht="14.25" thickTop="1" thickBot="1" x14ac:dyDescent="0.25">
      <c r="B108" s="55"/>
      <c r="C108" s="39" t="s">
        <v>55</v>
      </c>
      <c r="D108" s="35">
        <v>4039</v>
      </c>
      <c r="E108" s="36"/>
      <c r="F108" s="38">
        <f t="shared" si="2"/>
        <v>4039</v>
      </c>
      <c r="G108" s="9">
        <f t="shared" si="3"/>
        <v>1.7476971681803594E-4</v>
      </c>
    </row>
    <row r="109" spans="2:7" ht="14.25" thickTop="1" thickBot="1" x14ac:dyDescent="0.25">
      <c r="B109" s="55"/>
      <c r="C109" s="39" t="s">
        <v>56</v>
      </c>
      <c r="D109" s="35">
        <v>6132.5</v>
      </c>
      <c r="E109" s="36">
        <v>1799.07</v>
      </c>
      <c r="F109" s="38">
        <f t="shared" si="2"/>
        <v>7931.57</v>
      </c>
      <c r="G109" s="9">
        <f t="shared" si="3"/>
        <v>3.432033282551199E-4</v>
      </c>
    </row>
    <row r="110" spans="2:7" ht="14.25" thickTop="1" thickBot="1" x14ac:dyDescent="0.25">
      <c r="B110" s="55"/>
      <c r="C110" s="39" t="s">
        <v>188</v>
      </c>
      <c r="D110" s="35">
        <v>22.99</v>
      </c>
      <c r="E110" s="36"/>
      <c r="F110" s="38">
        <f t="shared" si="2"/>
        <v>22.99</v>
      </c>
      <c r="G110" s="9">
        <f t="shared" si="3"/>
        <v>9.9478974737475762E-7</v>
      </c>
    </row>
    <row r="111" spans="2:7" ht="14.25" thickTop="1" thickBot="1" x14ac:dyDescent="0.25">
      <c r="B111" s="55"/>
      <c r="C111" s="39" t="s">
        <v>57</v>
      </c>
      <c r="D111" s="35">
        <v>58.35</v>
      </c>
      <c r="E111" s="36"/>
      <c r="F111" s="38">
        <f t="shared" si="2"/>
        <v>58.35</v>
      </c>
      <c r="G111" s="9">
        <f t="shared" si="3"/>
        <v>2.5248360921843025E-6</v>
      </c>
    </row>
    <row r="112" spans="2:7" ht="14.25" thickTop="1" thickBot="1" x14ac:dyDescent="0.25">
      <c r="B112" s="55"/>
      <c r="C112" s="39" t="s">
        <v>189</v>
      </c>
      <c r="D112" s="35">
        <v>188.4</v>
      </c>
      <c r="E112" s="36"/>
      <c r="F112" s="38">
        <f t="shared" si="2"/>
        <v>188.4</v>
      </c>
      <c r="G112" s="9">
        <f t="shared" si="3"/>
        <v>8.1521700045847921E-6</v>
      </c>
    </row>
    <row r="113" spans="2:7" ht="14.25" thickTop="1" thickBot="1" x14ac:dyDescent="0.25">
      <c r="B113" s="55"/>
      <c r="C113" s="39" t="s">
        <v>216</v>
      </c>
      <c r="D113" s="35">
        <v>389.03</v>
      </c>
      <c r="E113" s="36"/>
      <c r="F113" s="38">
        <f t="shared" si="2"/>
        <v>389.03</v>
      </c>
      <c r="G113" s="9">
        <f t="shared" si="3"/>
        <v>1.6833538730804785E-5</v>
      </c>
    </row>
    <row r="114" spans="2:7" ht="14.25" thickTop="1" thickBot="1" x14ac:dyDescent="0.25">
      <c r="B114" s="55" t="s">
        <v>62</v>
      </c>
      <c r="C114" s="39" t="s">
        <v>174</v>
      </c>
      <c r="D114" s="35">
        <v>3579.09</v>
      </c>
      <c r="E114" s="36"/>
      <c r="F114" s="38">
        <f t="shared" si="2"/>
        <v>3579.09</v>
      </c>
      <c r="G114" s="9">
        <f t="shared" si="3"/>
        <v>1.5486916211098398E-4</v>
      </c>
    </row>
    <row r="115" spans="2:7" ht="14.25" thickTop="1" thickBot="1" x14ac:dyDescent="0.25">
      <c r="B115" s="55"/>
      <c r="C115" s="39" t="s">
        <v>63</v>
      </c>
      <c r="D115" s="35">
        <v>73231.509999999995</v>
      </c>
      <c r="E115" s="36"/>
      <c r="F115" s="38">
        <f t="shared" si="2"/>
        <v>73231.509999999995</v>
      </c>
      <c r="G115" s="9">
        <f t="shared" si="3"/>
        <v>3.168767087114921E-3</v>
      </c>
    </row>
    <row r="116" spans="2:7" ht="14.25" thickTop="1" thickBot="1" x14ac:dyDescent="0.25">
      <c r="B116" s="55" t="s">
        <v>64</v>
      </c>
      <c r="C116" s="39" t="s">
        <v>3</v>
      </c>
      <c r="D116" s="35">
        <v>1883366</v>
      </c>
      <c r="E116" s="36"/>
      <c r="F116" s="7">
        <f t="shared" si="2"/>
        <v>1883366</v>
      </c>
      <c r="G116" s="9">
        <f t="shared" si="3"/>
        <v>8.1494266522584083E-2</v>
      </c>
    </row>
    <row r="117" spans="2:7" ht="14.25" thickTop="1" thickBot="1" x14ac:dyDescent="0.25">
      <c r="B117" s="55"/>
      <c r="C117" s="39" t="s">
        <v>8</v>
      </c>
      <c r="D117" s="35">
        <v>143836.15</v>
      </c>
      <c r="E117" s="36">
        <v>139652.79</v>
      </c>
      <c r="F117" s="38">
        <f t="shared" si="2"/>
        <v>283488.94</v>
      </c>
      <c r="G117" s="9">
        <f t="shared" si="3"/>
        <v>1.2266719921972069E-2</v>
      </c>
    </row>
    <row r="118" spans="2:7" ht="14.25" thickTop="1" thickBot="1" x14ac:dyDescent="0.25">
      <c r="B118" s="55"/>
      <c r="C118" s="39" t="s">
        <v>10</v>
      </c>
      <c r="D118" s="35"/>
      <c r="E118" s="36">
        <v>565</v>
      </c>
      <c r="F118" s="38">
        <f t="shared" si="2"/>
        <v>565</v>
      </c>
      <c r="G118" s="9">
        <f t="shared" si="3"/>
        <v>2.4447855905469253E-5</v>
      </c>
    </row>
    <row r="119" spans="2:7" ht="14.25" thickTop="1" thickBot="1" x14ac:dyDescent="0.25">
      <c r="B119" s="55"/>
      <c r="C119" s="39" t="s">
        <v>11</v>
      </c>
      <c r="D119" s="35">
        <v>6568.23</v>
      </c>
      <c r="E119" s="36">
        <v>439.66</v>
      </c>
      <c r="F119" s="38">
        <f t="shared" si="2"/>
        <v>7007.8899999999994</v>
      </c>
      <c r="G119" s="9">
        <f t="shared" si="3"/>
        <v>3.0323519455111313E-4</v>
      </c>
    </row>
    <row r="120" spans="2:7" ht="14.25" thickTop="1" thickBot="1" x14ac:dyDescent="0.25">
      <c r="B120" s="55"/>
      <c r="C120" s="39" t="s">
        <v>13</v>
      </c>
      <c r="D120" s="35"/>
      <c r="E120" s="36">
        <v>10128.06</v>
      </c>
      <c r="F120" s="38">
        <f t="shared" si="2"/>
        <v>10128.06</v>
      </c>
      <c r="G120" s="9">
        <f t="shared" si="3"/>
        <v>4.3824663979105644E-4</v>
      </c>
    </row>
    <row r="121" spans="2:7" ht="14.25" thickTop="1" thickBot="1" x14ac:dyDescent="0.25">
      <c r="B121" s="55"/>
      <c r="C121" s="39" t="s">
        <v>14</v>
      </c>
      <c r="D121" s="35">
        <v>30100</v>
      </c>
      <c r="E121" s="36"/>
      <c r="F121" s="38">
        <f t="shared" si="2"/>
        <v>30100</v>
      </c>
      <c r="G121" s="9">
        <f t="shared" si="3"/>
        <v>1.3024432969108398E-3</v>
      </c>
    </row>
    <row r="122" spans="2:7" ht="14.25" thickTop="1" thickBot="1" x14ac:dyDescent="0.25">
      <c r="B122" s="55"/>
      <c r="C122" s="39" t="s">
        <v>15</v>
      </c>
      <c r="D122" s="35"/>
      <c r="E122" s="36">
        <v>61920</v>
      </c>
      <c r="F122" s="38">
        <f t="shared" si="2"/>
        <v>61920</v>
      </c>
      <c r="G122" s="9">
        <f t="shared" si="3"/>
        <v>2.6793119250737274E-3</v>
      </c>
    </row>
    <row r="123" spans="2:7" ht="14.25" thickTop="1" thickBot="1" x14ac:dyDescent="0.25">
      <c r="B123" s="55"/>
      <c r="C123" s="39" t="s">
        <v>17</v>
      </c>
      <c r="D123" s="35"/>
      <c r="E123" s="36">
        <v>23359.17</v>
      </c>
      <c r="F123" s="38">
        <f t="shared" si="2"/>
        <v>23359.17</v>
      </c>
      <c r="G123" s="9">
        <f t="shared" si="3"/>
        <v>1.0107639331528497E-3</v>
      </c>
    </row>
    <row r="124" spans="2:7" ht="14.25" thickTop="1" thickBot="1" x14ac:dyDescent="0.25">
      <c r="B124" s="55"/>
      <c r="C124" s="39" t="s">
        <v>176</v>
      </c>
      <c r="D124" s="35"/>
      <c r="E124" s="36">
        <v>6400</v>
      </c>
      <c r="F124" s="38">
        <f t="shared" si="2"/>
        <v>6400</v>
      </c>
      <c r="G124" s="9">
        <f t="shared" si="3"/>
        <v>2.7693146512389947E-4</v>
      </c>
    </row>
    <row r="125" spans="2:7" ht="14.25" thickTop="1" thickBot="1" x14ac:dyDescent="0.25">
      <c r="B125" s="55"/>
      <c r="C125" s="39" t="s">
        <v>18</v>
      </c>
      <c r="D125" s="35"/>
      <c r="E125" s="36">
        <v>5914.28</v>
      </c>
      <c r="F125" s="38">
        <f t="shared" si="2"/>
        <v>5914.28</v>
      </c>
      <c r="G125" s="9">
        <f t="shared" si="3"/>
        <v>2.5591409774265256E-4</v>
      </c>
    </row>
    <row r="126" spans="2:7" ht="14.25" thickTop="1" thickBot="1" x14ac:dyDescent="0.25">
      <c r="B126" s="55"/>
      <c r="C126" s="39" t="s">
        <v>19</v>
      </c>
      <c r="D126" s="35"/>
      <c r="E126" s="36">
        <v>161377.99</v>
      </c>
      <c r="F126" s="38">
        <f t="shared" si="2"/>
        <v>161377.99</v>
      </c>
      <c r="G126" s="9">
        <f t="shared" si="3"/>
        <v>6.9829130014765622E-3</v>
      </c>
    </row>
    <row r="127" spans="2:7" ht="14.25" thickTop="1" thickBot="1" x14ac:dyDescent="0.25">
      <c r="B127" s="55"/>
      <c r="C127" s="39" t="s">
        <v>20</v>
      </c>
      <c r="D127" s="35"/>
      <c r="E127" s="36">
        <v>3569.56</v>
      </c>
      <c r="F127" s="38">
        <f t="shared" si="2"/>
        <v>3569.56</v>
      </c>
      <c r="G127" s="9">
        <f t="shared" si="3"/>
        <v>1.5445679385119791E-4</v>
      </c>
    </row>
    <row r="128" spans="2:7" ht="14.25" thickTop="1" thickBot="1" x14ac:dyDescent="0.25">
      <c r="B128" s="55"/>
      <c r="C128" s="39" t="s">
        <v>21</v>
      </c>
      <c r="D128" s="35"/>
      <c r="E128" s="36">
        <v>20986.400000000001</v>
      </c>
      <c r="F128" s="38">
        <f t="shared" si="2"/>
        <v>20986.400000000001</v>
      </c>
      <c r="G128" s="9">
        <f t="shared" si="3"/>
        <v>9.0809289057440696E-4</v>
      </c>
    </row>
    <row r="129" spans="2:7" ht="14.25" thickTop="1" thickBot="1" x14ac:dyDescent="0.25">
      <c r="B129" s="55"/>
      <c r="C129" s="39" t="s">
        <v>23</v>
      </c>
      <c r="D129" s="35"/>
      <c r="E129" s="36">
        <v>24645.68</v>
      </c>
      <c r="F129" s="38">
        <f t="shared" si="2"/>
        <v>24645.68</v>
      </c>
      <c r="G129" s="9">
        <f t="shared" si="3"/>
        <v>1.0664319174023104E-3</v>
      </c>
    </row>
    <row r="130" spans="2:7" ht="14.25" thickTop="1" thickBot="1" x14ac:dyDescent="0.25">
      <c r="B130" s="55"/>
      <c r="C130" s="39" t="s">
        <v>25</v>
      </c>
      <c r="D130" s="35"/>
      <c r="E130" s="36">
        <v>235.2</v>
      </c>
      <c r="F130" s="38">
        <f t="shared" si="2"/>
        <v>235.2</v>
      </c>
      <c r="G130" s="9">
        <f t="shared" si="3"/>
        <v>1.0177231343303305E-5</v>
      </c>
    </row>
    <row r="131" spans="2:7" ht="14.25" thickTop="1" thickBot="1" x14ac:dyDescent="0.25">
      <c r="B131" s="55"/>
      <c r="C131" s="39" t="s">
        <v>26</v>
      </c>
      <c r="D131" s="35"/>
      <c r="E131" s="36">
        <v>2260</v>
      </c>
      <c r="F131" s="38">
        <f t="shared" si="2"/>
        <v>2260</v>
      </c>
      <c r="G131" s="9">
        <f t="shared" si="3"/>
        <v>9.7791423621877011E-5</v>
      </c>
    </row>
    <row r="132" spans="2:7" ht="14.25" thickTop="1" thickBot="1" x14ac:dyDescent="0.25">
      <c r="B132" s="55"/>
      <c r="C132" s="39" t="s">
        <v>27</v>
      </c>
      <c r="D132" s="35"/>
      <c r="E132" s="36">
        <v>2670.04</v>
      </c>
      <c r="F132" s="38">
        <f t="shared" si="2"/>
        <v>2670.04</v>
      </c>
      <c r="G132" s="9">
        <f t="shared" si="3"/>
        <v>1.1553407642803385E-4</v>
      </c>
    </row>
    <row r="133" spans="2:7" ht="14.25" thickTop="1" thickBot="1" x14ac:dyDescent="0.25">
      <c r="B133" s="55"/>
      <c r="C133" s="39" t="s">
        <v>28</v>
      </c>
      <c r="D133" s="35"/>
      <c r="E133" s="36">
        <v>450</v>
      </c>
      <c r="F133" s="38">
        <f t="shared" ref="F133:F134" si="4">SUM(D133,E133)</f>
        <v>450</v>
      </c>
      <c r="G133" s="9">
        <f t="shared" ref="G133:G149" si="5">F133/$F$150</f>
        <v>1.9471743641524183E-5</v>
      </c>
    </row>
    <row r="134" spans="2:7" ht="14.25" thickTop="1" thickBot="1" x14ac:dyDescent="0.25">
      <c r="B134" s="55"/>
      <c r="C134" s="39" t="s">
        <v>177</v>
      </c>
      <c r="D134" s="35"/>
      <c r="E134" s="36">
        <v>1636.7</v>
      </c>
      <c r="F134" s="38">
        <f t="shared" si="4"/>
        <v>1636.7</v>
      </c>
      <c r="G134" s="9">
        <f t="shared" si="5"/>
        <v>7.0820895151294739E-5</v>
      </c>
    </row>
    <row r="135" spans="2:7" ht="14.25" thickTop="1" thickBot="1" x14ac:dyDescent="0.25">
      <c r="B135" s="55"/>
      <c r="C135" s="39" t="s">
        <v>33</v>
      </c>
      <c r="D135" s="35">
        <v>214920.99</v>
      </c>
      <c r="E135" s="36">
        <v>230481.46</v>
      </c>
      <c r="F135" s="38">
        <f t="shared" ref="F135:F144" si="6">SUM(D135,E135)</f>
        <v>445402.44999999995</v>
      </c>
      <c r="G135" s="9">
        <f t="shared" si="5"/>
        <v>1.9272805163792872E-2</v>
      </c>
    </row>
    <row r="136" spans="2:7" ht="14.25" thickTop="1" thickBot="1" x14ac:dyDescent="0.25">
      <c r="B136" s="55"/>
      <c r="C136" s="39" t="s">
        <v>34</v>
      </c>
      <c r="D136" s="35">
        <v>247957.86</v>
      </c>
      <c r="E136" s="36">
        <v>363306.12</v>
      </c>
      <c r="F136" s="38">
        <f t="shared" si="6"/>
        <v>611263.98</v>
      </c>
      <c r="G136" s="9">
        <f t="shared" si="5"/>
        <v>2.6449723368572813E-2</v>
      </c>
    </row>
    <row r="137" spans="2:7" ht="14.25" thickTop="1" thickBot="1" x14ac:dyDescent="0.25">
      <c r="B137" s="55"/>
      <c r="C137" s="39" t="s">
        <v>35</v>
      </c>
      <c r="D137" s="35">
        <v>316987.15999999997</v>
      </c>
      <c r="E137" s="36">
        <v>193579.46</v>
      </c>
      <c r="F137" s="38">
        <f t="shared" si="6"/>
        <v>510566.62</v>
      </c>
      <c r="G137" s="9">
        <f t="shared" si="5"/>
        <v>2.2092494081243318E-2</v>
      </c>
    </row>
    <row r="138" spans="2:7" ht="14.25" thickTop="1" thickBot="1" x14ac:dyDescent="0.25">
      <c r="B138" s="55"/>
      <c r="C138" s="39" t="s">
        <v>36</v>
      </c>
      <c r="D138" s="35">
        <v>79427.94</v>
      </c>
      <c r="E138" s="36">
        <v>25984.48</v>
      </c>
      <c r="F138" s="38">
        <f t="shared" si="6"/>
        <v>105412.42</v>
      </c>
      <c r="G138" s="9">
        <f t="shared" si="5"/>
        <v>4.5612524863837258E-3</v>
      </c>
    </row>
    <row r="139" spans="2:7" ht="14.25" thickTop="1" thickBot="1" x14ac:dyDescent="0.25">
      <c r="B139" s="55"/>
      <c r="C139" s="39" t="s">
        <v>38</v>
      </c>
      <c r="D139" s="35">
        <v>38429.589999999997</v>
      </c>
      <c r="E139" s="36">
        <v>811010.64</v>
      </c>
      <c r="F139" s="38">
        <f t="shared" si="6"/>
        <v>849440.23</v>
      </c>
      <c r="G139" s="9">
        <f t="shared" si="5"/>
        <v>3.6755738660794089E-2</v>
      </c>
    </row>
    <row r="140" spans="2:7" ht="14.25" thickTop="1" thickBot="1" x14ac:dyDescent="0.25">
      <c r="B140" s="55"/>
      <c r="C140" s="39" t="s">
        <v>39</v>
      </c>
      <c r="D140" s="35"/>
      <c r="E140" s="36">
        <v>18058.150000000001</v>
      </c>
      <c r="F140" s="38">
        <f t="shared" si="6"/>
        <v>18058.150000000001</v>
      </c>
      <c r="G140" s="9">
        <f t="shared" si="5"/>
        <v>7.8138592764486663E-4</v>
      </c>
    </row>
    <row r="141" spans="2:7" ht="14.25" thickTop="1" thickBot="1" x14ac:dyDescent="0.25">
      <c r="B141" s="55"/>
      <c r="C141" s="39" t="s">
        <v>41</v>
      </c>
      <c r="D141" s="35">
        <v>189857.7</v>
      </c>
      <c r="E141" s="36">
        <v>178915.32</v>
      </c>
      <c r="F141" s="38">
        <f t="shared" si="6"/>
        <v>368773.02</v>
      </c>
      <c r="G141" s="9">
        <f t="shared" si="5"/>
        <v>1.5957008238557047E-2</v>
      </c>
    </row>
    <row r="142" spans="2:7" ht="14.25" thickTop="1" thickBot="1" x14ac:dyDescent="0.25">
      <c r="B142" s="55"/>
      <c r="C142" s="39" t="s">
        <v>42</v>
      </c>
      <c r="D142" s="35">
        <v>34613.03</v>
      </c>
      <c r="E142" s="36">
        <v>34911</v>
      </c>
      <c r="F142" s="38">
        <f t="shared" si="6"/>
        <v>69524.03</v>
      </c>
      <c r="G142" s="9">
        <f t="shared" si="5"/>
        <v>3.0083424201903033E-3</v>
      </c>
    </row>
    <row r="143" spans="2:7" ht="14.25" thickTop="1" thickBot="1" x14ac:dyDescent="0.25">
      <c r="B143" s="55"/>
      <c r="C143" s="39" t="s">
        <v>65</v>
      </c>
      <c r="D143" s="35">
        <v>16846.68</v>
      </c>
      <c r="E143" s="36">
        <v>5966.16</v>
      </c>
      <c r="F143" s="38">
        <f t="shared" si="6"/>
        <v>22812.84</v>
      </c>
      <c r="G143" s="9">
        <f t="shared" si="5"/>
        <v>9.8712393825579675E-4</v>
      </c>
    </row>
    <row r="144" spans="2:7" ht="14.25" thickTop="1" thickBot="1" x14ac:dyDescent="0.25">
      <c r="B144" s="55"/>
      <c r="C144" s="39" t="s">
        <v>101</v>
      </c>
      <c r="D144" s="35"/>
      <c r="E144" s="36">
        <v>566712</v>
      </c>
      <c r="F144" s="38">
        <f t="shared" si="6"/>
        <v>566712</v>
      </c>
      <c r="G144" s="9">
        <f t="shared" si="5"/>
        <v>2.4521935072389894E-2</v>
      </c>
    </row>
    <row r="145" spans="2:7" ht="14.25" thickTop="1" thickBot="1" x14ac:dyDescent="0.25">
      <c r="B145" s="55"/>
      <c r="C145" s="39" t="s">
        <v>47</v>
      </c>
      <c r="D145" s="35"/>
      <c r="E145" s="36">
        <v>17695.759999999998</v>
      </c>
      <c r="F145" s="38">
        <f t="shared" ref="F145:F149" si="7">SUM(D145,E145)</f>
        <v>17695.759999999998</v>
      </c>
      <c r="G145" s="9">
        <f t="shared" si="5"/>
        <v>7.6570511613763986E-4</v>
      </c>
    </row>
    <row r="146" spans="2:7" ht="14.25" thickTop="1" thickBot="1" x14ac:dyDescent="0.25">
      <c r="B146" s="55"/>
      <c r="C146" s="39" t="s">
        <v>32</v>
      </c>
      <c r="D146" s="35">
        <v>46016.79</v>
      </c>
      <c r="E146" s="36">
        <v>195571.02</v>
      </c>
      <c r="F146" s="38">
        <f t="shared" si="7"/>
        <v>241587.81</v>
      </c>
      <c r="G146" s="9">
        <f t="shared" si="5"/>
        <v>1.0453635340527227E-2</v>
      </c>
    </row>
    <row r="147" spans="2:7" ht="14.25" thickTop="1" thickBot="1" x14ac:dyDescent="0.25">
      <c r="B147" s="55"/>
      <c r="C147" s="39" t="s">
        <v>78</v>
      </c>
      <c r="D147" s="35"/>
      <c r="E147" s="36">
        <v>59344</v>
      </c>
      <c r="F147" s="38">
        <f t="shared" si="7"/>
        <v>59344</v>
      </c>
      <c r="G147" s="9">
        <f t="shared" si="5"/>
        <v>2.5678470103613579E-3</v>
      </c>
    </row>
    <row r="148" spans="2:7" ht="14.25" thickTop="1" thickBot="1" x14ac:dyDescent="0.25">
      <c r="B148" s="55"/>
      <c r="C148" s="39" t="s">
        <v>190</v>
      </c>
      <c r="D148" s="35">
        <v>1404.58</v>
      </c>
      <c r="E148" s="36"/>
      <c r="F148" s="38">
        <f t="shared" si="7"/>
        <v>1404.58</v>
      </c>
      <c r="G148" s="9">
        <f t="shared" si="5"/>
        <v>6.07769370755823E-5</v>
      </c>
    </row>
    <row r="149" spans="2:7" ht="22.5" thickTop="1" thickBot="1" x14ac:dyDescent="0.25">
      <c r="B149" s="39" t="s">
        <v>221</v>
      </c>
      <c r="C149" s="39" t="s">
        <v>3</v>
      </c>
      <c r="D149" s="35">
        <v>43898</v>
      </c>
      <c r="E149" s="36"/>
      <c r="F149" s="38">
        <f t="shared" si="7"/>
        <v>43898</v>
      </c>
      <c r="G149" s="9">
        <f t="shared" si="5"/>
        <v>1.8994902275013968E-3</v>
      </c>
    </row>
    <row r="150" spans="2:7" ht="13.5" thickTop="1" x14ac:dyDescent="0.2">
      <c r="B150" s="31"/>
      <c r="C150" s="10"/>
      <c r="D150" s="37">
        <f>SUM(D4:D149)</f>
        <v>13460061.179999996</v>
      </c>
      <c r="E150" s="37">
        <f t="shared" ref="E150:G150" si="8">SUM(E4:E149)</f>
        <v>9650349.9000000004</v>
      </c>
      <c r="F150" s="37">
        <f t="shared" si="8"/>
        <v>23110411.079999998</v>
      </c>
      <c r="G150" s="43">
        <f t="shared" si="8"/>
        <v>0.99999999999999978</v>
      </c>
    </row>
  </sheetData>
  <mergeCells count="5">
    <mergeCell ref="B1:G1"/>
    <mergeCell ref="B3"/>
    <mergeCell ref="B6:B113"/>
    <mergeCell ref="B114:B115"/>
    <mergeCell ref="B116:B148"/>
  </mergeCells>
  <conditionalFormatting sqref="G4:G149">
    <cfRule type="cellIs" dxfId="1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8"/>
  <sheetViews>
    <sheetView showGridLines="0" zoomScale="80" zoomScaleNormal="80" workbookViewId="0">
      <pane xSplit="1" ySplit="3" topLeftCell="B4" activePane="bottomRight" state="frozen"/>
      <selection activeCell="B1" sqref="B1:R1"/>
      <selection pane="topRight" activeCell="B1" sqref="B1:R1"/>
      <selection pane="bottomLeft" activeCell="B1" sqref="B1:R1"/>
      <selection pane="bottomRight"/>
    </sheetView>
  </sheetViews>
  <sheetFormatPr defaultRowHeight="12.75" x14ac:dyDescent="0.2"/>
  <cols>
    <col min="2" max="2" width="54.28515625" style="28" customWidth="1"/>
    <col min="3" max="3" width="34.28515625" style="28" customWidth="1"/>
    <col min="4" max="4" width="65.5703125" style="5" bestFit="1" customWidth="1"/>
    <col min="5" max="5" width="23.28515625" hidden="1" customWidth="1"/>
    <col min="6" max="6" width="16.42578125" hidden="1" customWidth="1"/>
    <col min="7" max="7" width="16.28515625" bestFit="1" customWidth="1"/>
    <col min="8" max="8" width="11.7109375" customWidth="1"/>
  </cols>
  <sheetData>
    <row r="1" spans="2:8" ht="58.5" customHeight="1" x14ac:dyDescent="0.2">
      <c r="B1" s="53" t="s">
        <v>206</v>
      </c>
      <c r="C1" s="53"/>
      <c r="D1" s="53"/>
      <c r="E1" s="53"/>
      <c r="F1" s="53"/>
      <c r="G1" s="53"/>
      <c r="H1" s="53"/>
    </row>
    <row r="3" spans="2:8" ht="14.25" customHeight="1" thickBot="1" x14ac:dyDescent="0.25">
      <c r="B3" s="27" t="s">
        <v>69</v>
      </c>
      <c r="C3" s="34" t="s">
        <v>68</v>
      </c>
      <c r="D3" s="11" t="s">
        <v>66</v>
      </c>
      <c r="E3" s="21" t="s">
        <v>81</v>
      </c>
      <c r="F3" s="12" t="s">
        <v>1</v>
      </c>
      <c r="G3" s="12" t="s">
        <v>67</v>
      </c>
      <c r="H3" s="12" t="s">
        <v>70</v>
      </c>
    </row>
    <row r="4" spans="2:8" ht="14.25" customHeight="1" thickTop="1" thickBot="1" x14ac:dyDescent="0.25">
      <c r="B4" s="55" t="s">
        <v>105</v>
      </c>
      <c r="C4" s="55" t="s">
        <v>106</v>
      </c>
      <c r="D4" s="39" t="s">
        <v>107</v>
      </c>
      <c r="E4" s="36">
        <v>10277913.380000001</v>
      </c>
      <c r="F4" s="3"/>
      <c r="G4" s="6">
        <f>SUM(E4,F4)</f>
        <v>10277913.380000001</v>
      </c>
      <c r="H4" s="9">
        <f t="shared" ref="H4:H35" si="0">G4/$G$58</f>
        <v>5.1785689760345206E-2</v>
      </c>
    </row>
    <row r="5" spans="2:8" ht="14.25" thickTop="1" thickBot="1" x14ac:dyDescent="0.25">
      <c r="B5" s="55"/>
      <c r="C5" s="55"/>
      <c r="D5" s="39" t="s">
        <v>200</v>
      </c>
      <c r="E5" s="36">
        <v>612106.47</v>
      </c>
      <c r="F5" s="3"/>
      <c r="G5" s="25">
        <f t="shared" ref="G5:G50" si="1">SUM(E5,F5)</f>
        <v>612106.47</v>
      </c>
      <c r="H5" s="9">
        <f t="shared" si="0"/>
        <v>3.0841236527058614E-3</v>
      </c>
    </row>
    <row r="6" spans="2:8" ht="14.25" thickTop="1" thickBot="1" x14ac:dyDescent="0.25">
      <c r="B6" s="55"/>
      <c r="C6" s="55"/>
      <c r="D6" s="39" t="s">
        <v>108</v>
      </c>
      <c r="E6" s="36">
        <v>594774.35</v>
      </c>
      <c r="F6" s="3"/>
      <c r="G6" s="25">
        <f t="shared" si="1"/>
        <v>594774.35</v>
      </c>
      <c r="H6" s="9">
        <f t="shared" si="0"/>
        <v>2.9967950524322257E-3</v>
      </c>
    </row>
    <row r="7" spans="2:8" ht="14.25" thickTop="1" thickBot="1" x14ac:dyDescent="0.25">
      <c r="B7" s="55"/>
      <c r="C7" s="55"/>
      <c r="D7" s="39" t="s">
        <v>109</v>
      </c>
      <c r="E7" s="36">
        <v>97006.52</v>
      </c>
      <c r="F7" s="3"/>
      <c r="G7" s="25">
        <f t="shared" si="1"/>
        <v>97006.52</v>
      </c>
      <c r="H7" s="9">
        <f t="shared" si="0"/>
        <v>4.887713452835815E-4</v>
      </c>
    </row>
    <row r="8" spans="2:8" ht="14.25" thickTop="1" thickBot="1" x14ac:dyDescent="0.25">
      <c r="B8" s="55"/>
      <c r="C8" s="55"/>
      <c r="D8" s="39" t="s">
        <v>110</v>
      </c>
      <c r="E8" s="36">
        <v>12252.78</v>
      </c>
      <c r="F8" s="3"/>
      <c r="G8" s="25">
        <f t="shared" si="1"/>
        <v>12252.78</v>
      </c>
      <c r="H8" s="9">
        <f t="shared" si="0"/>
        <v>6.1736136540757901E-5</v>
      </c>
    </row>
    <row r="9" spans="2:8" ht="14.25" thickTop="1" thickBot="1" x14ac:dyDescent="0.25">
      <c r="B9" s="55"/>
      <c r="C9" s="55"/>
      <c r="D9" s="39" t="s">
        <v>111</v>
      </c>
      <c r="E9" s="36">
        <v>1736988.11</v>
      </c>
      <c r="F9" s="3"/>
      <c r="G9" s="25">
        <f t="shared" si="1"/>
        <v>1736988.11</v>
      </c>
      <c r="H9" s="9">
        <f t="shared" si="0"/>
        <v>8.7518861130807049E-3</v>
      </c>
    </row>
    <row r="10" spans="2:8" ht="14.25" thickTop="1" thickBot="1" x14ac:dyDescent="0.25">
      <c r="B10" s="55"/>
      <c r="C10" s="55"/>
      <c r="D10" s="39" t="s">
        <v>201</v>
      </c>
      <c r="E10" s="36">
        <v>96058.58</v>
      </c>
      <c r="F10" s="3"/>
      <c r="G10" s="25">
        <f t="shared" si="1"/>
        <v>96058.58</v>
      </c>
      <c r="H10" s="9">
        <f t="shared" si="0"/>
        <v>4.839951105619554E-4</v>
      </c>
    </row>
    <row r="11" spans="2:8" ht="14.25" thickTop="1" thickBot="1" x14ac:dyDescent="0.25">
      <c r="B11" s="55"/>
      <c r="C11" s="55"/>
      <c r="D11" s="39" t="s">
        <v>217</v>
      </c>
      <c r="E11" s="36">
        <v>7445.94</v>
      </c>
      <c r="F11" s="3"/>
      <c r="G11" s="25">
        <f t="shared" si="1"/>
        <v>7445.94</v>
      </c>
      <c r="H11" s="9">
        <f t="shared" si="0"/>
        <v>3.7516675278123889E-5</v>
      </c>
    </row>
    <row r="12" spans="2:8" ht="14.25" thickTop="1" thickBot="1" x14ac:dyDescent="0.25">
      <c r="B12" s="55"/>
      <c r="C12" s="55"/>
      <c r="D12" s="39" t="s">
        <v>112</v>
      </c>
      <c r="E12" s="36">
        <v>327598.21000000002</v>
      </c>
      <c r="F12" s="3"/>
      <c r="G12" s="25">
        <f t="shared" si="1"/>
        <v>327598.21000000002</v>
      </c>
      <c r="H12" s="9">
        <f t="shared" si="0"/>
        <v>1.6506170700092452E-3</v>
      </c>
    </row>
    <row r="13" spans="2:8" ht="14.25" thickTop="1" thickBot="1" x14ac:dyDescent="0.25">
      <c r="B13" s="55"/>
      <c r="C13" s="55"/>
      <c r="D13" s="39" t="s">
        <v>113</v>
      </c>
      <c r="E13" s="36">
        <v>818.78</v>
      </c>
      <c r="F13" s="3"/>
      <c r="G13" s="25">
        <f t="shared" si="1"/>
        <v>818.78</v>
      </c>
      <c r="H13" s="9">
        <f t="shared" si="0"/>
        <v>4.1254567434363262E-6</v>
      </c>
    </row>
    <row r="14" spans="2:8" ht="22.5" thickTop="1" thickBot="1" x14ac:dyDescent="0.25">
      <c r="B14" s="39" t="s">
        <v>114</v>
      </c>
      <c r="C14" s="39" t="s">
        <v>106</v>
      </c>
      <c r="D14" s="39" t="s">
        <v>115</v>
      </c>
      <c r="E14" s="36">
        <v>28454719.719999999</v>
      </c>
      <c r="F14" s="3"/>
      <c r="G14" s="6">
        <f t="shared" si="1"/>
        <v>28454719.719999999</v>
      </c>
      <c r="H14" s="9">
        <f t="shared" si="0"/>
        <v>0.14337027693820636</v>
      </c>
    </row>
    <row r="15" spans="2:8" ht="14.25" thickTop="1" thickBot="1" x14ac:dyDescent="0.25">
      <c r="B15" s="55" t="s">
        <v>116</v>
      </c>
      <c r="C15" s="55" t="s">
        <v>117</v>
      </c>
      <c r="D15" s="39" t="s">
        <v>202</v>
      </c>
      <c r="E15" s="36">
        <v>11952.85</v>
      </c>
      <c r="F15" s="3"/>
      <c r="G15" s="25">
        <f t="shared" si="1"/>
        <v>11952.85</v>
      </c>
      <c r="H15" s="9">
        <f t="shared" si="0"/>
        <v>6.0224926886077938E-5</v>
      </c>
    </row>
    <row r="16" spans="2:8" ht="14.25" thickTop="1" thickBot="1" x14ac:dyDescent="0.25">
      <c r="B16" s="55"/>
      <c r="C16" s="55"/>
      <c r="D16" s="39" t="s">
        <v>118</v>
      </c>
      <c r="E16" s="36">
        <v>1621707.27</v>
      </c>
      <c r="F16" s="3"/>
      <c r="G16" s="25">
        <f t="shared" si="1"/>
        <v>1621707.27</v>
      </c>
      <c r="H16" s="9">
        <f t="shared" si="0"/>
        <v>8.1710388540282061E-3</v>
      </c>
    </row>
    <row r="17" spans="2:8" ht="14.25" thickTop="1" thickBot="1" x14ac:dyDescent="0.25">
      <c r="B17" s="55" t="s">
        <v>119</v>
      </c>
      <c r="C17" s="55" t="s">
        <v>106</v>
      </c>
      <c r="D17" s="39" t="s">
        <v>120</v>
      </c>
      <c r="E17" s="36">
        <v>3122055.49</v>
      </c>
      <c r="F17" s="3"/>
      <c r="G17" s="25">
        <f t="shared" si="1"/>
        <v>3122055.49</v>
      </c>
      <c r="H17" s="9">
        <f t="shared" si="0"/>
        <v>1.573060513764736E-2</v>
      </c>
    </row>
    <row r="18" spans="2:8" ht="14.25" thickTop="1" thickBot="1" x14ac:dyDescent="0.25">
      <c r="B18" s="55"/>
      <c r="C18" s="55"/>
      <c r="D18" s="39" t="s">
        <v>121</v>
      </c>
      <c r="E18" s="36">
        <v>358489.1</v>
      </c>
      <c r="F18" s="3"/>
      <c r="G18" s="25">
        <f t="shared" si="1"/>
        <v>358489.1</v>
      </c>
      <c r="H18" s="9">
        <f t="shared" si="0"/>
        <v>1.8062620912130479E-3</v>
      </c>
    </row>
    <row r="19" spans="2:8" ht="14.25" thickTop="1" thickBot="1" x14ac:dyDescent="0.25">
      <c r="B19" s="55"/>
      <c r="C19" s="55"/>
      <c r="D19" s="39" t="s">
        <v>122</v>
      </c>
      <c r="E19" s="36">
        <v>205617.62</v>
      </c>
      <c r="F19" s="3"/>
      <c r="G19" s="25">
        <f t="shared" si="1"/>
        <v>205617.62</v>
      </c>
      <c r="H19" s="9">
        <f t="shared" si="0"/>
        <v>1.0360128447181513E-3</v>
      </c>
    </row>
    <row r="20" spans="2:8" ht="14.25" thickTop="1" thickBot="1" x14ac:dyDescent="0.25">
      <c r="B20" s="55"/>
      <c r="C20" s="55"/>
      <c r="D20" s="39" t="s">
        <v>123</v>
      </c>
      <c r="E20" s="36">
        <v>121680.44</v>
      </c>
      <c r="F20" s="3"/>
      <c r="G20" s="25">
        <f t="shared" si="1"/>
        <v>121680.44</v>
      </c>
      <c r="H20" s="9">
        <f t="shared" si="0"/>
        <v>6.1309190715735516E-4</v>
      </c>
    </row>
    <row r="21" spans="2:8" ht="14.25" thickTop="1" thickBot="1" x14ac:dyDescent="0.25">
      <c r="B21" s="55"/>
      <c r="C21" s="55"/>
      <c r="D21" s="39" t="s">
        <v>124</v>
      </c>
      <c r="E21" s="36">
        <v>14129.08</v>
      </c>
      <c r="F21" s="3"/>
      <c r="G21" s="25">
        <f t="shared" si="1"/>
        <v>14129.08</v>
      </c>
      <c r="H21" s="9">
        <f t="shared" si="0"/>
        <v>7.1189951347799569E-5</v>
      </c>
    </row>
    <row r="22" spans="2:8" ht="14.25" thickTop="1" thickBot="1" x14ac:dyDescent="0.25">
      <c r="B22" s="55"/>
      <c r="C22" s="55"/>
      <c r="D22" s="39" t="s">
        <v>203</v>
      </c>
      <c r="E22" s="36">
        <v>42020.81</v>
      </c>
      <c r="F22" s="3"/>
      <c r="G22" s="25">
        <f t="shared" si="1"/>
        <v>42020.81</v>
      </c>
      <c r="H22" s="9">
        <f t="shared" si="0"/>
        <v>2.1172358140056743E-4</v>
      </c>
    </row>
    <row r="23" spans="2:8" ht="14.25" thickTop="1" thickBot="1" x14ac:dyDescent="0.25">
      <c r="B23" s="55"/>
      <c r="C23" s="55"/>
      <c r="D23" s="39" t="s">
        <v>125</v>
      </c>
      <c r="E23" s="36">
        <v>852361.47</v>
      </c>
      <c r="F23" s="3"/>
      <c r="G23" s="25">
        <f t="shared" si="1"/>
        <v>852361.47</v>
      </c>
      <c r="H23" s="9">
        <f t="shared" si="0"/>
        <v>4.2946583627553186E-3</v>
      </c>
    </row>
    <row r="24" spans="2:8" ht="14.25" thickTop="1" thickBot="1" x14ac:dyDescent="0.25">
      <c r="B24" s="55"/>
      <c r="C24" s="55"/>
      <c r="D24" s="39" t="s">
        <v>126</v>
      </c>
      <c r="E24" s="36">
        <v>69272704.359999999</v>
      </c>
      <c r="F24" s="3"/>
      <c r="G24" s="6">
        <f t="shared" si="1"/>
        <v>69272704.359999999</v>
      </c>
      <c r="H24" s="9">
        <f t="shared" si="0"/>
        <v>0.34903337323583011</v>
      </c>
    </row>
    <row r="25" spans="2:8" ht="14.25" thickTop="1" thickBot="1" x14ac:dyDescent="0.25">
      <c r="B25" s="55"/>
      <c r="C25" s="55"/>
      <c r="D25" s="39" t="s">
        <v>127</v>
      </c>
      <c r="E25" s="36">
        <v>5946.6</v>
      </c>
      <c r="F25" s="3"/>
      <c r="G25" s="25">
        <f t="shared" si="1"/>
        <v>5946.6</v>
      </c>
      <c r="H25" s="9">
        <f t="shared" si="0"/>
        <v>2.9962188952488407E-5</v>
      </c>
    </row>
    <row r="26" spans="2:8" ht="14.25" thickTop="1" thickBot="1" x14ac:dyDescent="0.25">
      <c r="B26" s="55"/>
      <c r="C26" s="55"/>
      <c r="D26" s="39" t="s">
        <v>128</v>
      </c>
      <c r="E26" s="36">
        <v>65695.360000000001</v>
      </c>
      <c r="F26" s="3"/>
      <c r="G26" s="25">
        <f t="shared" si="1"/>
        <v>65695.360000000001</v>
      </c>
      <c r="H26" s="9">
        <f t="shared" si="0"/>
        <v>3.3100877638007415E-4</v>
      </c>
    </row>
    <row r="27" spans="2:8" ht="14.25" thickTop="1" thickBot="1" x14ac:dyDescent="0.25">
      <c r="B27" s="55"/>
      <c r="C27" s="55"/>
      <c r="D27" s="39" t="s">
        <v>129</v>
      </c>
      <c r="E27" s="36">
        <v>65058.080000000002</v>
      </c>
      <c r="F27" s="3"/>
      <c r="G27" s="25">
        <f t="shared" si="1"/>
        <v>65058.080000000002</v>
      </c>
      <c r="H27" s="9">
        <f t="shared" si="0"/>
        <v>3.2779781485993794E-4</v>
      </c>
    </row>
    <row r="28" spans="2:8" ht="14.25" thickTop="1" thickBot="1" x14ac:dyDescent="0.25">
      <c r="B28" s="55"/>
      <c r="C28" s="55"/>
      <c r="D28" s="39" t="s">
        <v>130</v>
      </c>
      <c r="E28" s="36">
        <v>387085.99</v>
      </c>
      <c r="F28" s="3"/>
      <c r="G28" s="25">
        <f t="shared" si="1"/>
        <v>387085.99</v>
      </c>
      <c r="H28" s="9">
        <f t="shared" si="0"/>
        <v>1.9503486989609251E-3</v>
      </c>
    </row>
    <row r="29" spans="2:8" ht="14.25" thickTop="1" thickBot="1" x14ac:dyDescent="0.25">
      <c r="B29" s="55"/>
      <c r="C29" s="55"/>
      <c r="D29" s="39" t="s">
        <v>131</v>
      </c>
      <c r="E29" s="36">
        <v>8951.41</v>
      </c>
      <c r="F29" s="3"/>
      <c r="G29" s="25">
        <f t="shared" si="1"/>
        <v>8951.41</v>
      </c>
      <c r="H29" s="9">
        <f t="shared" si="0"/>
        <v>4.5102047861163393E-5</v>
      </c>
    </row>
    <row r="30" spans="2:8" ht="14.25" thickTop="1" thickBot="1" x14ac:dyDescent="0.25">
      <c r="B30" s="55"/>
      <c r="C30" s="55"/>
      <c r="D30" s="39" t="s">
        <v>132</v>
      </c>
      <c r="E30" s="36">
        <v>65750.73</v>
      </c>
      <c r="F30" s="3"/>
      <c r="G30" s="25">
        <f t="shared" si="1"/>
        <v>65750.73</v>
      </c>
      <c r="H30" s="9">
        <f t="shared" si="0"/>
        <v>3.3128776040494532E-4</v>
      </c>
    </row>
    <row r="31" spans="2:8" ht="14.25" thickTop="1" thickBot="1" x14ac:dyDescent="0.25">
      <c r="B31" s="55"/>
      <c r="C31" s="55"/>
      <c r="D31" s="39" t="s">
        <v>133</v>
      </c>
      <c r="E31" s="36">
        <v>538.83000000000004</v>
      </c>
      <c r="F31" s="3"/>
      <c r="G31" s="25">
        <f t="shared" si="1"/>
        <v>538.83000000000004</v>
      </c>
      <c r="H31" s="9">
        <f t="shared" si="0"/>
        <v>2.7149171414370108E-6</v>
      </c>
    </row>
    <row r="32" spans="2:8" ht="14.25" thickTop="1" thickBot="1" x14ac:dyDescent="0.25">
      <c r="B32" s="55"/>
      <c r="C32" s="55"/>
      <c r="D32" s="39" t="s">
        <v>134</v>
      </c>
      <c r="E32" s="36">
        <v>58769414.710000001</v>
      </c>
      <c r="F32" s="3"/>
      <c r="G32" s="6">
        <f t="shared" si="1"/>
        <v>58769414.710000001</v>
      </c>
      <c r="H32" s="9">
        <f t="shared" si="0"/>
        <v>0.2961121158591753</v>
      </c>
    </row>
    <row r="33" spans="2:8" ht="14.25" thickTop="1" thickBot="1" x14ac:dyDescent="0.25">
      <c r="B33" s="55"/>
      <c r="C33" s="55"/>
      <c r="D33" s="39" t="s">
        <v>135</v>
      </c>
      <c r="E33" s="36">
        <v>1620342.34</v>
      </c>
      <c r="F33" s="3"/>
      <c r="G33" s="25">
        <f t="shared" si="1"/>
        <v>1620342.34</v>
      </c>
      <c r="H33" s="9">
        <f t="shared" si="0"/>
        <v>8.164161598021932E-3</v>
      </c>
    </row>
    <row r="34" spans="2:8" ht="14.25" thickTop="1" thickBot="1" x14ac:dyDescent="0.25">
      <c r="B34" s="55"/>
      <c r="C34" s="55"/>
      <c r="D34" s="39" t="s">
        <v>136</v>
      </c>
      <c r="E34" s="36">
        <v>3350086.4</v>
      </c>
      <c r="F34" s="3"/>
      <c r="G34" s="25">
        <f t="shared" si="1"/>
        <v>3350086.4</v>
      </c>
      <c r="H34" s="9">
        <f t="shared" si="0"/>
        <v>1.6879548266902373E-2</v>
      </c>
    </row>
    <row r="35" spans="2:8" ht="14.25" thickTop="1" thickBot="1" x14ac:dyDescent="0.25">
      <c r="B35" s="55"/>
      <c r="C35" s="55"/>
      <c r="D35" s="39" t="s">
        <v>137</v>
      </c>
      <c r="E35" s="36">
        <v>224096.44</v>
      </c>
      <c r="F35" s="3"/>
      <c r="G35" s="25">
        <f t="shared" si="1"/>
        <v>224096.44</v>
      </c>
      <c r="H35" s="9">
        <f t="shared" si="0"/>
        <v>1.1291191401573977E-3</v>
      </c>
    </row>
    <row r="36" spans="2:8" ht="14.25" thickTop="1" thickBot="1" x14ac:dyDescent="0.25">
      <c r="B36" s="55"/>
      <c r="C36" s="55"/>
      <c r="D36" s="39" t="s">
        <v>138</v>
      </c>
      <c r="E36" s="36">
        <v>158394.53</v>
      </c>
      <c r="F36" s="3"/>
      <c r="G36" s="25">
        <f t="shared" si="1"/>
        <v>158394.53</v>
      </c>
      <c r="H36" s="9">
        <f t="shared" ref="H36:H52" si="2">G36/$G$58</f>
        <v>7.9807736133262594E-4</v>
      </c>
    </row>
    <row r="37" spans="2:8" ht="14.25" thickTop="1" thickBot="1" x14ac:dyDescent="0.25">
      <c r="B37" s="55"/>
      <c r="C37" s="55"/>
      <c r="D37" s="39" t="s">
        <v>139</v>
      </c>
      <c r="E37" s="36">
        <v>4802250.1900000004</v>
      </c>
      <c r="F37" s="3"/>
      <c r="G37" s="25">
        <f t="shared" si="1"/>
        <v>4802250.1900000004</v>
      </c>
      <c r="H37" s="9">
        <f t="shared" si="2"/>
        <v>2.4196335315962627E-2</v>
      </c>
    </row>
    <row r="38" spans="2:8" ht="14.25" thickTop="1" thickBot="1" x14ac:dyDescent="0.25">
      <c r="B38" s="55"/>
      <c r="C38" s="55"/>
      <c r="D38" s="39" t="s">
        <v>204</v>
      </c>
      <c r="E38" s="36">
        <v>0</v>
      </c>
      <c r="F38" s="3"/>
      <c r="G38" s="25">
        <f t="shared" si="1"/>
        <v>0</v>
      </c>
      <c r="H38" s="9">
        <f t="shared" si="2"/>
        <v>0</v>
      </c>
    </row>
    <row r="39" spans="2:8" ht="14.25" customHeight="1" thickTop="1" thickBot="1" x14ac:dyDescent="0.25">
      <c r="B39" s="55"/>
      <c r="C39" s="55"/>
      <c r="D39" s="39" t="s">
        <v>140</v>
      </c>
      <c r="E39" s="36">
        <v>2377354.1800000002</v>
      </c>
      <c r="F39" s="3"/>
      <c r="G39" s="25">
        <f t="shared" si="1"/>
        <v>2377354.1800000002</v>
      </c>
      <c r="H39" s="9">
        <f t="shared" si="2"/>
        <v>1.1978396923981458E-2</v>
      </c>
    </row>
    <row r="40" spans="2:8" ht="14.25" thickTop="1" thickBot="1" x14ac:dyDescent="0.25">
      <c r="B40" s="55"/>
      <c r="C40" s="55"/>
      <c r="D40" s="39" t="s">
        <v>141</v>
      </c>
      <c r="E40" s="36">
        <v>269339.93</v>
      </c>
      <c r="F40" s="3"/>
      <c r="G40" s="25">
        <f t="shared" si="1"/>
        <v>269339.93</v>
      </c>
      <c r="H40" s="9">
        <f t="shared" si="2"/>
        <v>1.3570803274324825E-3</v>
      </c>
    </row>
    <row r="41" spans="2:8" ht="14.25" thickTop="1" thickBot="1" x14ac:dyDescent="0.25">
      <c r="B41" s="55"/>
      <c r="C41" s="55"/>
      <c r="D41" s="39" t="s">
        <v>142</v>
      </c>
      <c r="E41" s="36">
        <v>381921.95</v>
      </c>
      <c r="F41" s="3"/>
      <c r="G41" s="25">
        <f t="shared" si="1"/>
        <v>381921.95</v>
      </c>
      <c r="H41" s="9">
        <f t="shared" si="2"/>
        <v>1.9243294707905071E-3</v>
      </c>
    </row>
    <row r="42" spans="2:8" ht="14.25" thickTop="1" thickBot="1" x14ac:dyDescent="0.25">
      <c r="B42" s="55"/>
      <c r="C42" s="55"/>
      <c r="D42" s="39" t="s">
        <v>182</v>
      </c>
      <c r="E42" s="36">
        <v>1446.68</v>
      </c>
      <c r="F42" s="3"/>
      <c r="G42" s="25">
        <f t="shared" si="1"/>
        <v>1446.68</v>
      </c>
      <c r="H42" s="9">
        <f t="shared" si="2"/>
        <v>7.2891567473490618E-6</v>
      </c>
    </row>
    <row r="43" spans="2:8" ht="14.25" customHeight="1" thickTop="1" thickBot="1" x14ac:dyDescent="0.25">
      <c r="B43" s="55"/>
      <c r="C43" s="55"/>
      <c r="D43" s="39" t="s">
        <v>143</v>
      </c>
      <c r="E43" s="36">
        <v>109790.04</v>
      </c>
      <c r="F43" s="3"/>
      <c r="G43" s="25">
        <f t="shared" si="1"/>
        <v>109790.04</v>
      </c>
      <c r="H43" s="9">
        <f t="shared" si="2"/>
        <v>5.5318163716766892E-4</v>
      </c>
    </row>
    <row r="44" spans="2:8" ht="14.25" thickTop="1" thickBot="1" x14ac:dyDescent="0.25">
      <c r="B44" s="55"/>
      <c r="C44" s="55"/>
      <c r="D44" s="39" t="s">
        <v>205</v>
      </c>
      <c r="E44" s="36">
        <v>3105.44</v>
      </c>
      <c r="F44" s="3"/>
      <c r="G44" s="25">
        <f t="shared" si="1"/>
        <v>3105.44</v>
      </c>
      <c r="H44" s="9">
        <f t="shared" si="2"/>
        <v>1.564688730713611E-5</v>
      </c>
    </row>
    <row r="45" spans="2:8" ht="14.25" thickTop="1" thickBot="1" x14ac:dyDescent="0.25">
      <c r="B45" s="55"/>
      <c r="C45" s="55"/>
      <c r="D45" s="39" t="s">
        <v>144</v>
      </c>
      <c r="E45" s="36">
        <v>724896.06</v>
      </c>
      <c r="F45" s="3"/>
      <c r="G45" s="25">
        <f t="shared" si="1"/>
        <v>724896.06</v>
      </c>
      <c r="H45" s="9">
        <f t="shared" si="2"/>
        <v>3.6524186460556241E-3</v>
      </c>
    </row>
    <row r="46" spans="2:8" ht="14.25" thickTop="1" thickBot="1" x14ac:dyDescent="0.25">
      <c r="B46" s="55" t="s">
        <v>145</v>
      </c>
      <c r="C46" s="55" t="s">
        <v>117</v>
      </c>
      <c r="D46" s="39" t="s">
        <v>146</v>
      </c>
      <c r="E46" s="36">
        <v>273925.7</v>
      </c>
      <c r="F46" s="3"/>
      <c r="G46" s="25">
        <f t="shared" si="1"/>
        <v>273925.7</v>
      </c>
      <c r="H46" s="9">
        <f t="shared" si="2"/>
        <v>1.3801859183975136E-3</v>
      </c>
    </row>
    <row r="47" spans="2:8" ht="14.25" thickTop="1" thickBot="1" x14ac:dyDescent="0.25">
      <c r="B47" s="55"/>
      <c r="C47" s="55"/>
      <c r="D47" s="39" t="s">
        <v>147</v>
      </c>
      <c r="E47" s="36">
        <v>18943.689999999999</v>
      </c>
      <c r="F47" s="3"/>
      <c r="G47" s="25">
        <f t="shared" si="1"/>
        <v>18943.689999999999</v>
      </c>
      <c r="H47" s="9">
        <f t="shared" si="2"/>
        <v>9.5448562075364928E-5</v>
      </c>
    </row>
    <row r="48" spans="2:8" ht="14.25" thickTop="1" thickBot="1" x14ac:dyDescent="0.25">
      <c r="B48" s="55"/>
      <c r="C48" s="55"/>
      <c r="D48" s="39" t="s">
        <v>148</v>
      </c>
      <c r="E48" s="36">
        <v>1988.29</v>
      </c>
      <c r="F48" s="3"/>
      <c r="G48" s="25">
        <f t="shared" si="1"/>
        <v>1988.29</v>
      </c>
      <c r="H48" s="9">
        <f t="shared" si="2"/>
        <v>1.0018081033253148E-5</v>
      </c>
    </row>
    <row r="49" spans="2:8" ht="14.25" thickTop="1" thickBot="1" x14ac:dyDescent="0.25">
      <c r="B49" s="55"/>
      <c r="C49" s="55"/>
      <c r="D49" s="39" t="s">
        <v>149</v>
      </c>
      <c r="E49" s="36">
        <v>9543.89</v>
      </c>
      <c r="F49" s="3"/>
      <c r="G49" s="25">
        <f t="shared" si="1"/>
        <v>9543.89</v>
      </c>
      <c r="H49" s="9">
        <f t="shared" si="2"/>
        <v>4.8087282736650284E-5</v>
      </c>
    </row>
    <row r="50" spans="2:8" ht="14.25" thickTop="1" thickBot="1" x14ac:dyDescent="0.25">
      <c r="B50" s="55"/>
      <c r="C50" s="55"/>
      <c r="D50" s="39" t="s">
        <v>183</v>
      </c>
      <c r="E50" s="36">
        <v>34174.589999999997</v>
      </c>
      <c r="F50" s="3"/>
      <c r="G50" s="25">
        <f t="shared" si="1"/>
        <v>34174.589999999997</v>
      </c>
      <c r="H50" s="9">
        <f t="shared" si="2"/>
        <v>1.7219007886083151E-4</v>
      </c>
    </row>
    <row r="51" spans="2:8" ht="14.25" thickTop="1" thickBot="1" x14ac:dyDescent="0.25">
      <c r="B51" s="55"/>
      <c r="C51" s="55"/>
      <c r="D51" s="39" t="s">
        <v>150</v>
      </c>
      <c r="E51" s="36">
        <v>32977.300000000003</v>
      </c>
      <c r="F51" s="3"/>
      <c r="G51" s="25">
        <f t="shared" ref="G51:G52" si="3">SUM(E51,F51)</f>
        <v>32977.300000000003</v>
      </c>
      <c r="H51" s="9">
        <f t="shared" si="2"/>
        <v>1.6615748389716745E-4</v>
      </c>
    </row>
    <row r="52" spans="2:8" ht="14.25" thickTop="1" thickBot="1" x14ac:dyDescent="0.25">
      <c r="B52" s="55"/>
      <c r="C52" s="55"/>
      <c r="D52" s="39" t="s">
        <v>151</v>
      </c>
      <c r="E52" s="36">
        <v>945058.32</v>
      </c>
      <c r="F52" s="3"/>
      <c r="G52" s="25">
        <f t="shared" si="3"/>
        <v>945058.32</v>
      </c>
      <c r="H52" s="9">
        <f t="shared" si="2"/>
        <v>4.7617152582923438E-3</v>
      </c>
    </row>
    <row r="53" spans="2:8" ht="14.25" thickTop="1" thickBot="1" x14ac:dyDescent="0.25">
      <c r="B53" s="55"/>
      <c r="C53" s="55"/>
      <c r="D53" s="39" t="s">
        <v>152</v>
      </c>
      <c r="E53" s="36">
        <v>5885041.8099999996</v>
      </c>
      <c r="F53" s="3"/>
      <c r="G53" s="25">
        <f t="shared" ref="G53:G57" si="4">SUM(E53,F53)</f>
        <v>5885041.8099999996</v>
      </c>
      <c r="H53" s="9">
        <f t="shared" ref="H53:H57" si="5">G53/$G$58</f>
        <v>2.9652025477502161E-2</v>
      </c>
    </row>
    <row r="54" spans="2:8" ht="14.25" thickTop="1" thickBot="1" x14ac:dyDescent="0.25">
      <c r="B54" s="55"/>
      <c r="C54" s="55"/>
      <c r="D54" s="39" t="s">
        <v>153</v>
      </c>
      <c r="E54" s="36">
        <v>36624.660000000003</v>
      </c>
      <c r="F54" s="3"/>
      <c r="G54" s="25">
        <f t="shared" si="4"/>
        <v>36624.660000000003</v>
      </c>
      <c r="H54" s="9">
        <f t="shared" si="5"/>
        <v>1.8453485743797197E-4</v>
      </c>
    </row>
    <row r="55" spans="2:8" ht="14.25" thickTop="1" thickBot="1" x14ac:dyDescent="0.25">
      <c r="B55" s="55"/>
      <c r="C55" s="55"/>
      <c r="D55" s="39" t="s">
        <v>154</v>
      </c>
      <c r="E55" s="36">
        <v>0</v>
      </c>
      <c r="F55" s="3"/>
      <c r="G55" s="25">
        <f t="shared" si="4"/>
        <v>0</v>
      </c>
      <c r="H55" s="9">
        <f t="shared" si="5"/>
        <v>0</v>
      </c>
    </row>
    <row r="56" spans="2:8" ht="14.25" thickTop="1" thickBot="1" x14ac:dyDescent="0.25">
      <c r="B56" s="55"/>
      <c r="C56" s="55"/>
      <c r="D56" s="39" t="s">
        <v>174</v>
      </c>
      <c r="E56" s="36">
        <v>0</v>
      </c>
      <c r="F56" s="3"/>
      <c r="G56" s="25">
        <f t="shared" si="4"/>
        <v>0</v>
      </c>
      <c r="H56" s="9">
        <f t="shared" si="5"/>
        <v>0</v>
      </c>
    </row>
    <row r="57" spans="2:8" ht="14.25" thickTop="1" thickBot="1" x14ac:dyDescent="0.25">
      <c r="B57" s="55"/>
      <c r="C57" s="55"/>
      <c r="D57" s="39" t="s">
        <v>63</v>
      </c>
      <c r="E57" s="36">
        <v>0</v>
      </c>
      <c r="F57" s="3"/>
      <c r="G57" s="25">
        <f t="shared" si="4"/>
        <v>0</v>
      </c>
      <c r="H57" s="9">
        <f t="shared" si="5"/>
        <v>0</v>
      </c>
    </row>
    <row r="58" spans="2:8" ht="13.5" thickTop="1" x14ac:dyDescent="0.2">
      <c r="B58" s="37"/>
      <c r="C58" s="37"/>
      <c r="D58" s="37"/>
      <c r="E58" s="37">
        <f>SUM(E4:E57)</f>
        <v>198470145.46999997</v>
      </c>
      <c r="F58" s="37">
        <f t="shared" ref="F58:H58" si="6">SUM(F4:F57)</f>
        <v>0</v>
      </c>
      <c r="G58" s="37">
        <f t="shared" si="6"/>
        <v>198470145.46999997</v>
      </c>
      <c r="H58" s="43">
        <f t="shared" si="6"/>
        <v>1.0000000000000002</v>
      </c>
    </row>
  </sheetData>
  <mergeCells count="9">
    <mergeCell ref="B46:B57"/>
    <mergeCell ref="C46:C57"/>
    <mergeCell ref="B1:H1"/>
    <mergeCell ref="B4:B13"/>
    <mergeCell ref="C4:C13"/>
    <mergeCell ref="B15:B16"/>
    <mergeCell ref="C15:C16"/>
    <mergeCell ref="B17:B45"/>
    <mergeCell ref="C17:C45"/>
  </mergeCells>
  <conditionalFormatting sqref="F4">
    <cfRule type="cellIs" dxfId="18" priority="5" operator="greaterThan">
      <formula>0.0499</formula>
    </cfRule>
    <cfRule type="cellIs" dxfId="17" priority="6" operator="greaterThan">
      <formula>0.0499</formula>
    </cfRule>
  </conditionalFormatting>
  <conditionalFormatting sqref="H4:H57">
    <cfRule type="cellIs" dxfId="16" priority="3" operator="greaterThan">
      <formula>0.0499</formula>
    </cfRule>
    <cfRule type="cellIs" dxfId="15" priority="4" operator="greaterThan">
      <formula>0.0499</formula>
    </cfRule>
  </conditionalFormatting>
  <conditionalFormatting sqref="F5:F57">
    <cfRule type="cellIs" dxfId="14" priority="1" operator="greaterThan">
      <formula>0.0499</formula>
    </cfRule>
    <cfRule type="cellIs" dxfId="13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44"/>
  <sheetViews>
    <sheetView showGridLines="0" zoomScale="80" zoomScaleNormal="80" workbookViewId="0">
      <pane xSplit="1" ySplit="3" topLeftCell="B4" activePane="bottomRight" state="frozen"/>
      <selection activeCell="B1" sqref="B1:R1"/>
      <selection pane="topRight" activeCell="B1" sqref="B1:R1"/>
      <selection pane="bottomLeft" activeCell="B1" sqref="B1:R1"/>
      <selection pane="bottomRight"/>
    </sheetView>
  </sheetViews>
  <sheetFormatPr defaultRowHeight="12.75" x14ac:dyDescent="0.2"/>
  <cols>
    <col min="2" max="2" width="54.28515625" style="28" customWidth="1"/>
    <col min="3" max="3" width="66.85546875" style="5" bestFit="1" customWidth="1"/>
    <col min="4" max="4" width="14.28515625" hidden="1" customWidth="1"/>
    <col min="5" max="5" width="15.7109375" hidden="1" customWidth="1"/>
    <col min="6" max="6" width="16" bestFit="1" customWidth="1"/>
    <col min="7" max="7" width="13.42578125" bestFit="1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44" t="s">
        <v>69</v>
      </c>
      <c r="C3" s="4" t="s">
        <v>66</v>
      </c>
      <c r="D3" s="1" t="s">
        <v>0</v>
      </c>
      <c r="E3" s="2" t="s">
        <v>1</v>
      </c>
      <c r="F3" s="4" t="s">
        <v>67</v>
      </c>
      <c r="G3" s="8" t="s">
        <v>70</v>
      </c>
    </row>
    <row r="4" spans="2:7" ht="14.25" customHeight="1" thickTop="1" thickBot="1" x14ac:dyDescent="0.25">
      <c r="B4" s="55" t="s">
        <v>155</v>
      </c>
      <c r="C4" s="45" t="s">
        <v>156</v>
      </c>
      <c r="D4" s="35">
        <v>36808.22</v>
      </c>
      <c r="E4" s="36"/>
      <c r="F4" s="38">
        <f>SUM(D4,E4)</f>
        <v>36808.22</v>
      </c>
      <c r="G4" s="9">
        <f>F4/$F$44</f>
        <v>4.2350943232296436E-3</v>
      </c>
    </row>
    <row r="5" spans="2:7" ht="14.25" thickTop="1" thickBot="1" x14ac:dyDescent="0.25">
      <c r="B5" s="55"/>
      <c r="C5" s="45" t="s">
        <v>158</v>
      </c>
      <c r="D5" s="35"/>
      <c r="E5" s="36">
        <v>90606.64</v>
      </c>
      <c r="F5" s="38">
        <f t="shared" ref="F5:F43" si="0">SUM(D5,E5)</f>
        <v>90606.64</v>
      </c>
      <c r="G5" s="9">
        <f>F5/$F$44</f>
        <v>1.0425053607887367E-2</v>
      </c>
    </row>
    <row r="6" spans="2:7" ht="14.25" customHeight="1" thickTop="1" thickBot="1" x14ac:dyDescent="0.25">
      <c r="B6" s="55"/>
      <c r="C6" s="45" t="s">
        <v>196</v>
      </c>
      <c r="D6" s="35">
        <v>72944.789999999994</v>
      </c>
      <c r="E6" s="36"/>
      <c r="F6" s="38">
        <f t="shared" si="0"/>
        <v>72944.789999999994</v>
      </c>
      <c r="G6" s="9">
        <f>F6/$F$44</f>
        <v>8.3929096826246535E-3</v>
      </c>
    </row>
    <row r="7" spans="2:7" ht="14.25" customHeight="1" thickTop="1" thickBot="1" x14ac:dyDescent="0.25">
      <c r="B7" s="55" t="s">
        <v>96</v>
      </c>
      <c r="C7" s="45" t="s">
        <v>156</v>
      </c>
      <c r="D7" s="35"/>
      <c r="E7" s="36">
        <v>2341237.7400000002</v>
      </c>
      <c r="F7" s="7">
        <f t="shared" si="0"/>
        <v>2341237.7400000002</v>
      </c>
      <c r="G7" s="9">
        <f>F7/$F$44</f>
        <v>0.26937903169468669</v>
      </c>
    </row>
    <row r="8" spans="2:7" ht="14.25" thickTop="1" thickBot="1" x14ac:dyDescent="0.25">
      <c r="B8" s="55"/>
      <c r="C8" s="45" t="s">
        <v>157</v>
      </c>
      <c r="D8" s="35"/>
      <c r="E8" s="36">
        <v>43187.15</v>
      </c>
      <c r="F8" s="38">
        <f t="shared" si="0"/>
        <v>43187.15</v>
      </c>
      <c r="G8" s="9">
        <f>F8/$F$44</f>
        <v>4.9690437027779966E-3</v>
      </c>
    </row>
    <row r="9" spans="2:7" ht="14.25" thickTop="1" thickBot="1" x14ac:dyDescent="0.25">
      <c r="B9" s="55"/>
      <c r="C9" s="45" t="s">
        <v>161</v>
      </c>
      <c r="D9" s="35"/>
      <c r="E9" s="36">
        <v>402193.29</v>
      </c>
      <c r="F9" s="38">
        <f t="shared" si="0"/>
        <v>402193.29</v>
      </c>
      <c r="G9" s="9">
        <f>F9/$F$44</f>
        <v>4.6275710135400563E-2</v>
      </c>
    </row>
    <row r="10" spans="2:7" ht="14.25" thickTop="1" thickBot="1" x14ac:dyDescent="0.25">
      <c r="B10" s="55"/>
      <c r="C10" s="45" t="s">
        <v>179</v>
      </c>
      <c r="D10" s="35"/>
      <c r="E10" s="36">
        <v>4745.32</v>
      </c>
      <c r="F10" s="38">
        <f t="shared" si="0"/>
        <v>4745.32</v>
      </c>
      <c r="G10" s="9">
        <f>F10/$F$44</f>
        <v>5.4598885232451041E-4</v>
      </c>
    </row>
    <row r="11" spans="2:7" ht="14.25" thickTop="1" thickBot="1" x14ac:dyDescent="0.25">
      <c r="B11" s="55"/>
      <c r="C11" s="45" t="s">
        <v>162</v>
      </c>
      <c r="D11" s="35"/>
      <c r="E11" s="36">
        <v>268346.25</v>
      </c>
      <c r="F11" s="38">
        <f t="shared" si="0"/>
        <v>268346.25</v>
      </c>
      <c r="G11" s="9">
        <f>F11/$F$44</f>
        <v>3.0875485965769677E-2</v>
      </c>
    </row>
    <row r="12" spans="2:7" ht="14.25" thickTop="1" thickBot="1" x14ac:dyDescent="0.25">
      <c r="B12" s="55"/>
      <c r="C12" s="45" t="s">
        <v>218</v>
      </c>
      <c r="D12" s="35"/>
      <c r="E12" s="36">
        <v>27760.7</v>
      </c>
      <c r="F12" s="38">
        <f t="shared" si="0"/>
        <v>27760.7</v>
      </c>
      <c r="G12" s="9">
        <f>F12/$F$44</f>
        <v>3.1941012898445286E-3</v>
      </c>
    </row>
    <row r="13" spans="2:7" ht="14.25" thickTop="1" thickBot="1" x14ac:dyDescent="0.25">
      <c r="B13" s="55"/>
      <c r="C13" s="45" t="s">
        <v>163</v>
      </c>
      <c r="D13" s="35"/>
      <c r="E13" s="36">
        <v>223821.49</v>
      </c>
      <c r="F13" s="38">
        <f t="shared" si="0"/>
        <v>223821.49</v>
      </c>
      <c r="G13" s="9">
        <f>F13/$F$44</f>
        <v>2.5752539017529247E-2</v>
      </c>
    </row>
    <row r="14" spans="2:7" ht="14.25" thickTop="1" thickBot="1" x14ac:dyDescent="0.25">
      <c r="B14" s="55"/>
      <c r="C14" s="45" t="s">
        <v>197</v>
      </c>
      <c r="D14" s="35"/>
      <c r="E14" s="36">
        <v>11500</v>
      </c>
      <c r="F14" s="38">
        <f t="shared" si="0"/>
        <v>11500</v>
      </c>
      <c r="G14" s="9">
        <f>F14/$F$44</f>
        <v>1.3231714197845183E-3</v>
      </c>
    </row>
    <row r="15" spans="2:7" ht="14.25" thickTop="1" thickBot="1" x14ac:dyDescent="0.25">
      <c r="B15" s="55"/>
      <c r="C15" s="45" t="s">
        <v>180</v>
      </c>
      <c r="D15" s="35"/>
      <c r="E15" s="36">
        <v>1089.8699999999999</v>
      </c>
      <c r="F15" s="38">
        <f t="shared" si="0"/>
        <v>1089.8699999999999</v>
      </c>
      <c r="G15" s="9">
        <f>F15/$F$44</f>
        <v>1.2539868132874373E-4</v>
      </c>
    </row>
    <row r="16" spans="2:7" ht="14.25" thickTop="1" thickBot="1" x14ac:dyDescent="0.25">
      <c r="B16" s="55"/>
      <c r="C16" s="45" t="s">
        <v>164</v>
      </c>
      <c r="D16" s="35"/>
      <c r="E16" s="36">
        <v>19250</v>
      </c>
      <c r="F16" s="38">
        <f t="shared" si="0"/>
        <v>19250</v>
      </c>
      <c r="G16" s="9">
        <f>F16/$F$44</f>
        <v>2.2148738983349546E-3</v>
      </c>
    </row>
    <row r="17" spans="2:7" ht="14.25" thickTop="1" thickBot="1" x14ac:dyDescent="0.25">
      <c r="B17" s="55"/>
      <c r="C17" s="45" t="s">
        <v>158</v>
      </c>
      <c r="D17" s="35"/>
      <c r="E17" s="36">
        <v>113540.79</v>
      </c>
      <c r="F17" s="38">
        <f t="shared" si="0"/>
        <v>113540.79</v>
      </c>
      <c r="G17" s="9">
        <f>F17/$F$44</f>
        <v>1.3063819852848333E-2</v>
      </c>
    </row>
    <row r="18" spans="2:7" ht="14.25" thickTop="1" thickBot="1" x14ac:dyDescent="0.25">
      <c r="B18" s="55"/>
      <c r="C18" s="45" t="s">
        <v>165</v>
      </c>
      <c r="D18" s="35"/>
      <c r="E18" s="36">
        <v>186003.69</v>
      </c>
      <c r="F18" s="38">
        <f t="shared" si="0"/>
        <v>186003.69</v>
      </c>
      <c r="G18" s="9">
        <f>F18/$F$44</f>
        <v>2.1401284050648645E-2</v>
      </c>
    </row>
    <row r="19" spans="2:7" ht="14.25" thickTop="1" thickBot="1" x14ac:dyDescent="0.25">
      <c r="B19" s="55"/>
      <c r="C19" s="45" t="s">
        <v>166</v>
      </c>
      <c r="D19" s="35"/>
      <c r="E19" s="36">
        <v>375183.37</v>
      </c>
      <c r="F19" s="38">
        <f t="shared" si="0"/>
        <v>375183.37</v>
      </c>
      <c r="G19" s="9">
        <f>F19/$F$44</f>
        <v>4.3167992379342629E-2</v>
      </c>
    </row>
    <row r="20" spans="2:7" ht="14.25" thickTop="1" thickBot="1" x14ac:dyDescent="0.25">
      <c r="B20" s="55"/>
      <c r="C20" s="45" t="s">
        <v>167</v>
      </c>
      <c r="D20" s="35"/>
      <c r="E20" s="36">
        <v>1077978.6000000001</v>
      </c>
      <c r="F20" s="7">
        <f t="shared" si="0"/>
        <v>1077978.6000000001</v>
      </c>
      <c r="G20" s="9">
        <f>F20/$F$44</f>
        <v>0.12403047605733282</v>
      </c>
    </row>
    <row r="21" spans="2:7" ht="14.25" thickTop="1" thickBot="1" x14ac:dyDescent="0.25">
      <c r="B21" s="55"/>
      <c r="C21" s="45" t="s">
        <v>168</v>
      </c>
      <c r="D21" s="35"/>
      <c r="E21" s="36">
        <v>76530</v>
      </c>
      <c r="F21" s="38">
        <f t="shared" si="0"/>
        <v>76530</v>
      </c>
      <c r="G21" s="9">
        <f>F21/$F$44</f>
        <v>8.805418152705146E-3</v>
      </c>
    </row>
    <row r="22" spans="2:7" ht="14.25" thickTop="1" thickBot="1" x14ac:dyDescent="0.25">
      <c r="B22" s="55"/>
      <c r="C22" s="45" t="s">
        <v>169</v>
      </c>
      <c r="D22" s="35"/>
      <c r="E22" s="36">
        <v>4950</v>
      </c>
      <c r="F22" s="38">
        <f t="shared" si="0"/>
        <v>4950</v>
      </c>
      <c r="G22" s="9">
        <f>F22/$F$44</f>
        <v>5.6953900242898831E-4</v>
      </c>
    </row>
    <row r="23" spans="2:7" ht="14.25" thickTop="1" thickBot="1" x14ac:dyDescent="0.25">
      <c r="B23" s="55"/>
      <c r="C23" s="45" t="s">
        <v>198</v>
      </c>
      <c r="D23" s="35"/>
      <c r="E23" s="36">
        <v>46240.76</v>
      </c>
      <c r="F23" s="38">
        <f t="shared" si="0"/>
        <v>46240.76</v>
      </c>
      <c r="G23" s="9">
        <f>F23/$F$44</f>
        <v>5.3203871357491448E-3</v>
      </c>
    </row>
    <row r="24" spans="2:7" ht="14.25" thickTop="1" thickBot="1" x14ac:dyDescent="0.25">
      <c r="B24" s="55"/>
      <c r="C24" s="45" t="s">
        <v>170</v>
      </c>
      <c r="D24" s="35"/>
      <c r="E24" s="36">
        <v>475812.74</v>
      </c>
      <c r="F24" s="7">
        <f t="shared" si="0"/>
        <v>475812.74</v>
      </c>
      <c r="G24" s="9">
        <f>F24/$F$44</f>
        <v>5.4746245107596681E-2</v>
      </c>
    </row>
    <row r="25" spans="2:7" ht="14.25" thickTop="1" thickBot="1" x14ac:dyDescent="0.25">
      <c r="B25" s="55"/>
      <c r="C25" s="45" t="s">
        <v>159</v>
      </c>
      <c r="D25" s="35"/>
      <c r="E25" s="36">
        <v>991444.54</v>
      </c>
      <c r="F25" s="7">
        <f t="shared" si="0"/>
        <v>991444.54</v>
      </c>
      <c r="G25" s="9">
        <f>F25/$F$44</f>
        <v>0.11407400692429641</v>
      </c>
    </row>
    <row r="26" spans="2:7" ht="14.25" thickTop="1" thickBot="1" x14ac:dyDescent="0.25">
      <c r="B26" s="55"/>
      <c r="C26" s="45" t="s">
        <v>160</v>
      </c>
      <c r="D26" s="35"/>
      <c r="E26" s="36">
        <v>758170.35</v>
      </c>
      <c r="F26" s="7">
        <f t="shared" si="0"/>
        <v>758170.35</v>
      </c>
      <c r="G26" s="9">
        <f>F26/$F$44</f>
        <v>8.7233855517219572E-2</v>
      </c>
    </row>
    <row r="27" spans="2:7" ht="14.25" thickTop="1" thickBot="1" x14ac:dyDescent="0.25">
      <c r="B27" s="55"/>
      <c r="C27" s="45" t="s">
        <v>181</v>
      </c>
      <c r="D27" s="35"/>
      <c r="E27" s="36">
        <v>53999.99</v>
      </c>
      <c r="F27" s="38">
        <f t="shared" si="0"/>
        <v>53999.99</v>
      </c>
      <c r="G27" s="9">
        <f>F27/$F$44</f>
        <v>6.213151603186938E-3</v>
      </c>
    </row>
    <row r="28" spans="2:7" ht="14.25" thickTop="1" thickBot="1" x14ac:dyDescent="0.25">
      <c r="B28" s="55"/>
      <c r="C28" s="45" t="s">
        <v>199</v>
      </c>
      <c r="D28" s="35"/>
      <c r="E28" s="36">
        <v>16350</v>
      </c>
      <c r="F28" s="38">
        <f t="shared" si="0"/>
        <v>16350</v>
      </c>
      <c r="G28" s="9">
        <f>F28/$F$44</f>
        <v>1.8812045837805977E-3</v>
      </c>
    </row>
    <row r="29" spans="2:7" ht="14.25" thickTop="1" thickBot="1" x14ac:dyDescent="0.25">
      <c r="B29" s="55"/>
      <c r="C29" s="45" t="s">
        <v>173</v>
      </c>
      <c r="D29" s="35"/>
      <c r="E29" s="36">
        <v>4000</v>
      </c>
      <c r="F29" s="38">
        <f t="shared" si="0"/>
        <v>4000</v>
      </c>
      <c r="G29" s="9">
        <f>F29/$F$44</f>
        <v>4.6023353731635417E-4</v>
      </c>
    </row>
    <row r="30" spans="2:7" ht="14.25" thickTop="1" thickBot="1" x14ac:dyDescent="0.25">
      <c r="B30" s="55"/>
      <c r="C30" s="45" t="s">
        <v>171</v>
      </c>
      <c r="D30" s="35"/>
      <c r="E30" s="36">
        <v>6469.2</v>
      </c>
      <c r="F30" s="38">
        <f t="shared" si="0"/>
        <v>6469.2</v>
      </c>
      <c r="G30" s="9">
        <f>F30/$F$44</f>
        <v>7.4433569990173959E-4</v>
      </c>
    </row>
    <row r="31" spans="2:7" ht="14.25" thickTop="1" thickBot="1" x14ac:dyDescent="0.25">
      <c r="B31" s="55"/>
      <c r="C31" s="45" t="s">
        <v>196</v>
      </c>
      <c r="D31" s="35">
        <v>0</v>
      </c>
      <c r="E31" s="36"/>
      <c r="F31" s="38">
        <f t="shared" si="0"/>
        <v>0</v>
      </c>
      <c r="G31" s="9">
        <f>F31/$F$44</f>
        <v>0</v>
      </c>
    </row>
    <row r="32" spans="2:7" ht="14.25" customHeight="1" thickTop="1" thickBot="1" x14ac:dyDescent="0.25">
      <c r="B32" s="55" t="s">
        <v>64</v>
      </c>
      <c r="C32" s="45" t="s">
        <v>156</v>
      </c>
      <c r="D32" s="35"/>
      <c r="E32" s="36">
        <v>383387.54</v>
      </c>
      <c r="F32" s="38">
        <f t="shared" si="0"/>
        <v>383387.54</v>
      </c>
      <c r="G32" s="9">
        <f>F32/$F$44</f>
        <v>4.4111950924303804E-2</v>
      </c>
    </row>
    <row r="33" spans="2:7" ht="14.25" thickTop="1" thickBot="1" x14ac:dyDescent="0.25">
      <c r="B33" s="55"/>
      <c r="C33" s="45" t="s">
        <v>157</v>
      </c>
      <c r="D33" s="35"/>
      <c r="E33" s="36">
        <v>2289.6799999999998</v>
      </c>
      <c r="F33" s="38">
        <f t="shared" si="0"/>
        <v>2289.6799999999998</v>
      </c>
      <c r="G33" s="9">
        <f>F33/$F$44</f>
        <v>2.6344688143062746E-4</v>
      </c>
    </row>
    <row r="34" spans="2:7" ht="14.25" thickTop="1" thickBot="1" x14ac:dyDescent="0.25">
      <c r="B34" s="55"/>
      <c r="C34" s="45" t="s">
        <v>161</v>
      </c>
      <c r="D34" s="35"/>
      <c r="E34" s="36">
        <v>4921.25</v>
      </c>
      <c r="F34" s="38">
        <f t="shared" si="0"/>
        <v>4921.25</v>
      </c>
      <c r="G34" s="9">
        <f>F34/$F$44</f>
        <v>5.66231073879527E-4</v>
      </c>
    </row>
    <row r="35" spans="2:7" ht="14.25" thickTop="1" thickBot="1" x14ac:dyDescent="0.25">
      <c r="B35" s="55"/>
      <c r="C35" s="45" t="s">
        <v>162</v>
      </c>
      <c r="D35" s="35"/>
      <c r="E35" s="36">
        <v>69674.95</v>
      </c>
      <c r="F35" s="38">
        <f t="shared" si="0"/>
        <v>69674.95</v>
      </c>
      <c r="G35" s="9">
        <f>F35/$F$44</f>
        <v>8.0166871752100268E-3</v>
      </c>
    </row>
    <row r="36" spans="2:7" ht="14.25" thickTop="1" thickBot="1" x14ac:dyDescent="0.25">
      <c r="B36" s="55"/>
      <c r="C36" s="45" t="s">
        <v>164</v>
      </c>
      <c r="D36" s="35"/>
      <c r="E36" s="36">
        <v>21768.720000000001</v>
      </c>
      <c r="F36" s="38">
        <f t="shared" si="0"/>
        <v>21768.720000000001</v>
      </c>
      <c r="G36" s="9">
        <f>F36/$F$44</f>
        <v>2.5046737521123167E-3</v>
      </c>
    </row>
    <row r="37" spans="2:7" ht="14.25" thickTop="1" thickBot="1" x14ac:dyDescent="0.25">
      <c r="B37" s="55"/>
      <c r="C37" s="45" t="s">
        <v>165</v>
      </c>
      <c r="D37" s="35"/>
      <c r="E37" s="36">
        <v>73915</v>
      </c>
      <c r="F37" s="38">
        <f t="shared" si="0"/>
        <v>73915</v>
      </c>
      <c r="G37" s="9">
        <f>F37/$F$44</f>
        <v>8.5045404776845791E-3</v>
      </c>
    </row>
    <row r="38" spans="2:7" ht="14.25" thickTop="1" thickBot="1" x14ac:dyDescent="0.25">
      <c r="B38" s="55"/>
      <c r="C38" s="45" t="s">
        <v>166</v>
      </c>
      <c r="D38" s="35"/>
      <c r="E38" s="36">
        <v>24558.99</v>
      </c>
      <c r="F38" s="38">
        <f t="shared" si="0"/>
        <v>24558.99</v>
      </c>
      <c r="G38" s="9">
        <f>F38/$F$44</f>
        <v>2.8257177101542424E-3</v>
      </c>
    </row>
    <row r="39" spans="2:7" ht="14.25" thickTop="1" thickBot="1" x14ac:dyDescent="0.25">
      <c r="B39" s="55"/>
      <c r="C39" s="45" t="s">
        <v>167</v>
      </c>
      <c r="D39" s="35"/>
      <c r="E39" s="36">
        <v>203797</v>
      </c>
      <c r="F39" s="38">
        <f t="shared" si="0"/>
        <v>203797</v>
      </c>
      <c r="G39" s="9">
        <f>F39/$F$44</f>
        <v>2.3448553551115258E-2</v>
      </c>
    </row>
    <row r="40" spans="2:7" ht="14.25" thickTop="1" thickBot="1" x14ac:dyDescent="0.25">
      <c r="B40" s="55"/>
      <c r="C40" s="45" t="s">
        <v>168</v>
      </c>
      <c r="D40" s="35"/>
      <c r="E40" s="36">
        <v>16156</v>
      </c>
      <c r="F40" s="38">
        <f t="shared" si="0"/>
        <v>16156</v>
      </c>
      <c r="G40" s="9">
        <f>F40/$F$44</f>
        <v>1.8588832572207547E-3</v>
      </c>
    </row>
    <row r="41" spans="2:7" ht="14.25" thickTop="1" thickBot="1" x14ac:dyDescent="0.25">
      <c r="B41" s="55"/>
      <c r="C41" s="45" t="s">
        <v>198</v>
      </c>
      <c r="D41" s="35"/>
      <c r="E41" s="36">
        <v>1998.7</v>
      </c>
      <c r="F41" s="38">
        <f t="shared" si="0"/>
        <v>1998.7</v>
      </c>
      <c r="G41" s="9">
        <f>F41/$F$44</f>
        <v>2.2996719275854928E-4</v>
      </c>
    </row>
    <row r="42" spans="2:7" ht="14.25" thickTop="1" thickBot="1" x14ac:dyDescent="0.25">
      <c r="B42" s="55"/>
      <c r="C42" s="45" t="s">
        <v>159</v>
      </c>
      <c r="D42" s="35"/>
      <c r="E42" s="36">
        <v>77129</v>
      </c>
      <c r="F42" s="38">
        <f t="shared" si="0"/>
        <v>77129</v>
      </c>
      <c r="G42" s="9">
        <f>F42/$F$44</f>
        <v>8.8743381249182709E-3</v>
      </c>
    </row>
    <row r="43" spans="2:7" ht="14.25" thickTop="1" thickBot="1" x14ac:dyDescent="0.25">
      <c r="B43" s="55"/>
      <c r="C43" s="45" t="s">
        <v>160</v>
      </c>
      <c r="D43" s="35"/>
      <c r="E43" s="36">
        <v>81477.399999999994</v>
      </c>
      <c r="F43" s="38">
        <f t="shared" si="0"/>
        <v>81477.399999999994</v>
      </c>
      <c r="G43" s="9">
        <f>F43/$F$44</f>
        <v>9.3746580033348785E-3</v>
      </c>
    </row>
    <row r="44" spans="2:7" ht="13.5" thickTop="1" x14ac:dyDescent="0.2">
      <c r="B44" s="31"/>
      <c r="C44" s="10"/>
      <c r="D44" s="37">
        <f>SUM(D4:D43)</f>
        <v>109753.01</v>
      </c>
      <c r="E44" s="37">
        <f>SUM(E4:E43)</f>
        <v>8581486.709999999</v>
      </c>
      <c r="F44" s="37">
        <f>SUM(F4:F43)</f>
        <v>8691239.7200000007</v>
      </c>
      <c r="G44" s="43">
        <f>SUM(G4:G43)</f>
        <v>0.99999999999999989</v>
      </c>
    </row>
  </sheetData>
  <mergeCells count="4">
    <mergeCell ref="B1:G1"/>
    <mergeCell ref="B4:B6"/>
    <mergeCell ref="B7:B31"/>
    <mergeCell ref="B32:B43"/>
  </mergeCells>
  <conditionalFormatting sqref="G4:G43">
    <cfRule type="cellIs" dxfId="1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showGridLines="0" zoomScale="80" zoomScaleNormal="80" workbookViewId="0">
      <pane xSplit="1" ySplit="3" topLeftCell="B4" activePane="bottomRight" state="frozen"/>
      <selection activeCell="B4" sqref="B4:E55"/>
      <selection pane="topRight" activeCell="B4" sqref="B4:E55"/>
      <selection pane="bottomLeft" activeCell="B4" sqref="B4:E55"/>
      <selection pane="bottomRight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39" t="s">
        <v>219</v>
      </c>
      <c r="C4" s="39" t="s">
        <v>220</v>
      </c>
      <c r="D4" s="35">
        <v>7936.25</v>
      </c>
      <c r="E4" s="36"/>
      <c r="F4" s="25">
        <f>SUM(D4,E4)</f>
        <v>7936.25</v>
      </c>
      <c r="G4" s="9">
        <f>F4/$F$56</f>
        <v>1.9332883499044052E-3</v>
      </c>
    </row>
    <row r="5" spans="2:7" ht="22.5" thickTop="1" thickBot="1" x14ac:dyDescent="0.25">
      <c r="B5" s="39" t="s">
        <v>184</v>
      </c>
      <c r="C5" s="39" t="s">
        <v>185</v>
      </c>
      <c r="D5" s="35">
        <v>17619.599999999999</v>
      </c>
      <c r="E5" s="36"/>
      <c r="F5" s="25">
        <f t="shared" ref="F5:F44" si="0">SUM(D5,E5)</f>
        <v>17619.599999999999</v>
      </c>
      <c r="G5" s="9">
        <f t="shared" ref="G5:G55" si="1">F5/$F$56</f>
        <v>4.2921741893180848E-3</v>
      </c>
    </row>
    <row r="6" spans="2:7" ht="14.25" customHeight="1" thickTop="1" thickBot="1" x14ac:dyDescent="0.25">
      <c r="B6" s="55" t="s">
        <v>96</v>
      </c>
      <c r="C6" s="39" t="s">
        <v>185</v>
      </c>
      <c r="D6" s="35">
        <v>1500</v>
      </c>
      <c r="E6" s="36"/>
      <c r="F6" s="25">
        <f t="shared" si="0"/>
        <v>1500</v>
      </c>
      <c r="G6" s="9">
        <f t="shared" si="1"/>
        <v>3.6540337374157917E-4</v>
      </c>
    </row>
    <row r="7" spans="2:7" ht="14.25" thickTop="1" thickBot="1" x14ac:dyDescent="0.25">
      <c r="B7" s="55"/>
      <c r="C7" s="39" t="s">
        <v>2</v>
      </c>
      <c r="D7" s="35">
        <v>1763.25</v>
      </c>
      <c r="E7" s="36"/>
      <c r="F7" s="25">
        <f t="shared" si="0"/>
        <v>1763.25</v>
      </c>
      <c r="G7" s="9">
        <f t="shared" si="1"/>
        <v>4.2953166583322631E-4</v>
      </c>
    </row>
    <row r="8" spans="2:7" ht="14.25" thickTop="1" thickBot="1" x14ac:dyDescent="0.25">
      <c r="B8" s="55"/>
      <c r="C8" s="39" t="s">
        <v>3</v>
      </c>
      <c r="D8" s="35">
        <v>73597.850000000006</v>
      </c>
      <c r="E8" s="36"/>
      <c r="F8" s="25">
        <f t="shared" si="0"/>
        <v>73597.850000000006</v>
      </c>
      <c r="G8" s="9">
        <f t="shared" si="1"/>
        <v>1.7928601793417789E-2</v>
      </c>
    </row>
    <row r="9" spans="2:7" ht="14.25" thickTop="1" thickBot="1" x14ac:dyDescent="0.25">
      <c r="B9" s="55"/>
      <c r="C9" s="39" t="s">
        <v>5</v>
      </c>
      <c r="D9" s="35">
        <v>326524.21000000002</v>
      </c>
      <c r="E9" s="36"/>
      <c r="F9" s="6">
        <f t="shared" si="0"/>
        <v>326524.21000000002</v>
      </c>
      <c r="G9" s="9">
        <f t="shared" si="1"/>
        <v>7.9542031961535933E-2</v>
      </c>
    </row>
    <row r="10" spans="2:7" ht="14.25" thickTop="1" thickBot="1" x14ac:dyDescent="0.25">
      <c r="B10" s="55"/>
      <c r="C10" s="39" t="s">
        <v>6</v>
      </c>
      <c r="D10" s="35">
        <v>242776.29</v>
      </c>
      <c r="E10" s="36">
        <v>77609.929999999993</v>
      </c>
      <c r="F10" s="6">
        <f t="shared" si="0"/>
        <v>320386.21999999997</v>
      </c>
      <c r="G10" s="9">
        <f t="shared" si="1"/>
        <v>7.8046803792207867E-2</v>
      </c>
    </row>
    <row r="11" spans="2:7" ht="14.25" thickTop="1" thickBot="1" x14ac:dyDescent="0.25">
      <c r="B11" s="55"/>
      <c r="C11" s="39" t="s">
        <v>15</v>
      </c>
      <c r="D11" s="35">
        <v>2209.84</v>
      </c>
      <c r="E11" s="36">
        <v>29774.22</v>
      </c>
      <c r="F11" s="25">
        <f t="shared" si="0"/>
        <v>31984.06</v>
      </c>
      <c r="G11" s="9">
        <f t="shared" si="1"/>
        <v>7.7913889533020621E-3</v>
      </c>
    </row>
    <row r="12" spans="2:7" ht="14.25" thickTop="1" thickBot="1" x14ac:dyDescent="0.25">
      <c r="B12" s="55"/>
      <c r="C12" s="39" t="s">
        <v>20</v>
      </c>
      <c r="D12" s="35">
        <v>4100.3999999999996</v>
      </c>
      <c r="E12" s="36"/>
      <c r="F12" s="25">
        <f t="shared" si="0"/>
        <v>4100.3999999999996</v>
      </c>
      <c r="G12" s="9">
        <f t="shared" si="1"/>
        <v>9.988666624599807E-4</v>
      </c>
    </row>
    <row r="13" spans="2:7" ht="14.25" thickTop="1" thickBot="1" x14ac:dyDescent="0.25">
      <c r="B13" s="55"/>
      <c r="C13" s="39" t="s">
        <v>21</v>
      </c>
      <c r="D13" s="35"/>
      <c r="E13" s="36">
        <v>3650</v>
      </c>
      <c r="F13" s="25">
        <f t="shared" si="0"/>
        <v>3650</v>
      </c>
      <c r="G13" s="9">
        <f t="shared" si="1"/>
        <v>8.891482094378427E-4</v>
      </c>
    </row>
    <row r="14" spans="2:7" ht="14.25" thickTop="1" thickBot="1" x14ac:dyDescent="0.25">
      <c r="B14" s="55"/>
      <c r="C14" s="39" t="s">
        <v>22</v>
      </c>
      <c r="D14" s="35"/>
      <c r="E14" s="36">
        <v>2142.9</v>
      </c>
      <c r="F14" s="25">
        <f t="shared" si="0"/>
        <v>2142.9</v>
      </c>
      <c r="G14" s="9">
        <f t="shared" si="1"/>
        <v>5.2201525972722001E-4</v>
      </c>
    </row>
    <row r="15" spans="2:7" ht="14.25" thickTop="1" thickBot="1" x14ac:dyDescent="0.25">
      <c r="B15" s="55"/>
      <c r="C15" s="39" t="s">
        <v>76</v>
      </c>
      <c r="D15" s="35"/>
      <c r="E15" s="36">
        <v>605.70000000000005</v>
      </c>
      <c r="F15" s="25">
        <f t="shared" si="0"/>
        <v>605.70000000000005</v>
      </c>
      <c r="G15" s="9">
        <f t="shared" si="1"/>
        <v>1.4754988231684967E-4</v>
      </c>
    </row>
    <row r="16" spans="2:7" ht="14.25" thickTop="1" thickBot="1" x14ac:dyDescent="0.25">
      <c r="B16" s="55"/>
      <c r="C16" s="39" t="s">
        <v>29</v>
      </c>
      <c r="D16" s="35">
        <v>106874.05</v>
      </c>
      <c r="E16" s="36"/>
      <c r="F16" s="25">
        <f t="shared" si="0"/>
        <v>106874.05</v>
      </c>
      <c r="G16" s="9">
        <f t="shared" si="1"/>
        <v>2.6034758956950812E-2</v>
      </c>
    </row>
    <row r="17" spans="2:7" ht="14.25" thickTop="1" thickBot="1" x14ac:dyDescent="0.25">
      <c r="B17" s="55"/>
      <c r="C17" s="39" t="s">
        <v>104</v>
      </c>
      <c r="D17" s="35">
        <v>9288.7800000000007</v>
      </c>
      <c r="E17" s="36"/>
      <c r="F17" s="25">
        <f t="shared" si="0"/>
        <v>9288.7800000000007</v>
      </c>
      <c r="G17" s="9">
        <f t="shared" si="1"/>
        <v>2.2627676999622038E-3</v>
      </c>
    </row>
    <row r="18" spans="2:7" ht="14.25" thickTop="1" thickBot="1" x14ac:dyDescent="0.25">
      <c r="B18" s="55"/>
      <c r="C18" s="39" t="s">
        <v>100</v>
      </c>
      <c r="D18" s="35">
        <v>8795.9</v>
      </c>
      <c r="E18" s="36"/>
      <c r="F18" s="25">
        <f t="shared" si="0"/>
        <v>8795.9</v>
      </c>
      <c r="G18" s="9">
        <f t="shared" si="1"/>
        <v>2.1427010233957041E-3</v>
      </c>
    </row>
    <row r="19" spans="2:7" ht="14.25" thickTop="1" thickBot="1" x14ac:dyDescent="0.25">
      <c r="B19" s="55"/>
      <c r="C19" s="39" t="s">
        <v>37</v>
      </c>
      <c r="D19" s="35">
        <v>45094.59</v>
      </c>
      <c r="E19" s="36">
        <v>2920.31</v>
      </c>
      <c r="F19" s="25">
        <f t="shared" si="0"/>
        <v>48014.899999999994</v>
      </c>
      <c r="G19" s="9">
        <f t="shared" si="1"/>
        <v>1.1696537633243031E-2</v>
      </c>
    </row>
    <row r="20" spans="2:7" ht="14.25" thickTop="1" thickBot="1" x14ac:dyDescent="0.25">
      <c r="B20" s="55"/>
      <c r="C20" s="39" t="s">
        <v>186</v>
      </c>
      <c r="D20" s="35"/>
      <c r="E20" s="36">
        <v>785</v>
      </c>
      <c r="F20" s="25">
        <f t="shared" si="0"/>
        <v>785</v>
      </c>
      <c r="G20" s="9">
        <f t="shared" si="1"/>
        <v>1.9122776559142644E-4</v>
      </c>
    </row>
    <row r="21" spans="2:7" ht="14.25" thickTop="1" thickBot="1" x14ac:dyDescent="0.25">
      <c r="B21" s="55"/>
      <c r="C21" s="39" t="s">
        <v>77</v>
      </c>
      <c r="D21" s="35">
        <v>3900</v>
      </c>
      <c r="E21" s="36">
        <v>16600</v>
      </c>
      <c r="F21" s="25">
        <f t="shared" si="0"/>
        <v>20500</v>
      </c>
      <c r="G21" s="9">
        <f t="shared" si="1"/>
        <v>4.9938461078015816E-3</v>
      </c>
    </row>
    <row r="22" spans="2:7" ht="14.25" thickTop="1" thickBot="1" x14ac:dyDescent="0.25">
      <c r="B22" s="55"/>
      <c r="C22" s="39" t="s">
        <v>30</v>
      </c>
      <c r="D22" s="35">
        <v>787230.29</v>
      </c>
      <c r="E22" s="36">
        <v>117222.32</v>
      </c>
      <c r="F22" s="6">
        <f t="shared" si="0"/>
        <v>904452.6100000001</v>
      </c>
      <c r="G22" s="9">
        <f t="shared" si="1"/>
        <v>0.22032669005558453</v>
      </c>
    </row>
    <row r="23" spans="2:7" ht="14.25" thickTop="1" thickBot="1" x14ac:dyDescent="0.25">
      <c r="B23" s="55"/>
      <c r="C23" s="39" t="s">
        <v>39</v>
      </c>
      <c r="D23" s="35">
        <v>11815.09</v>
      </c>
      <c r="E23" s="36">
        <v>2049</v>
      </c>
      <c r="F23" s="25">
        <f t="shared" si="0"/>
        <v>13864.09</v>
      </c>
      <c r="G23" s="9">
        <f t="shared" si="1"/>
        <v>3.3773235065712604E-3</v>
      </c>
    </row>
    <row r="24" spans="2:7" ht="14.25" thickTop="1" thickBot="1" x14ac:dyDescent="0.25">
      <c r="B24" s="55"/>
      <c r="C24" s="39" t="s">
        <v>40</v>
      </c>
      <c r="D24" s="35">
        <v>315427.69</v>
      </c>
      <c r="E24" s="36">
        <v>134104.15</v>
      </c>
      <c r="F24" s="6">
        <f t="shared" si="0"/>
        <v>449531.83999999997</v>
      </c>
      <c r="G24" s="9">
        <f t="shared" si="1"/>
        <v>0.10950696729350651</v>
      </c>
    </row>
    <row r="25" spans="2:7" ht="14.25" thickTop="1" thickBot="1" x14ac:dyDescent="0.25">
      <c r="B25" s="55"/>
      <c r="C25" s="39" t="s">
        <v>41</v>
      </c>
      <c r="D25" s="35"/>
      <c r="E25" s="36">
        <v>82496.84</v>
      </c>
      <c r="F25" s="25">
        <f t="shared" si="0"/>
        <v>82496.84</v>
      </c>
      <c r="G25" s="9">
        <f t="shared" si="1"/>
        <v>2.0096415772679503E-2</v>
      </c>
    </row>
    <row r="26" spans="2:7" ht="14.25" thickTop="1" thickBot="1" x14ac:dyDescent="0.25">
      <c r="B26" s="55"/>
      <c r="C26" s="39" t="s">
        <v>42</v>
      </c>
      <c r="D26" s="35"/>
      <c r="E26" s="36">
        <v>1752.96</v>
      </c>
      <c r="F26" s="25">
        <f t="shared" si="0"/>
        <v>1752.96</v>
      </c>
      <c r="G26" s="9">
        <f t="shared" si="1"/>
        <v>4.270249986893591E-4</v>
      </c>
    </row>
    <row r="27" spans="2:7" ht="14.25" thickTop="1" thickBot="1" x14ac:dyDescent="0.25">
      <c r="B27" s="55"/>
      <c r="C27" s="39" t="s">
        <v>43</v>
      </c>
      <c r="D27" s="35">
        <v>24575.69</v>
      </c>
      <c r="E27" s="36">
        <v>4982.54</v>
      </c>
      <c r="F27" s="25">
        <f t="shared" si="0"/>
        <v>29558.23</v>
      </c>
      <c r="G27" s="9">
        <f t="shared" si="1"/>
        <v>7.2004513092197046E-3</v>
      </c>
    </row>
    <row r="28" spans="2:7" ht="14.25" thickTop="1" thickBot="1" x14ac:dyDescent="0.25">
      <c r="B28" s="55"/>
      <c r="C28" s="39" t="s">
        <v>31</v>
      </c>
      <c r="D28" s="35">
        <v>25770</v>
      </c>
      <c r="E28" s="36">
        <v>1100</v>
      </c>
      <c r="F28" s="25">
        <f t="shared" si="0"/>
        <v>26870</v>
      </c>
      <c r="G28" s="9">
        <f t="shared" si="1"/>
        <v>6.5455924349574878E-3</v>
      </c>
    </row>
    <row r="29" spans="2:7" ht="14.25" thickTop="1" thickBot="1" x14ac:dyDescent="0.25">
      <c r="B29" s="55"/>
      <c r="C29" s="39" t="s">
        <v>44</v>
      </c>
      <c r="D29" s="35">
        <v>25982.79</v>
      </c>
      <c r="E29" s="36">
        <v>17001.34</v>
      </c>
      <c r="F29" s="25">
        <f t="shared" si="0"/>
        <v>42984.130000000005</v>
      </c>
      <c r="G29" s="9">
        <f t="shared" si="1"/>
        <v>1.0471030746231085E-2</v>
      </c>
    </row>
    <row r="30" spans="2:7" ht="14.25" thickTop="1" thickBot="1" x14ac:dyDescent="0.25">
      <c r="B30" s="55"/>
      <c r="C30" s="39" t="s">
        <v>45</v>
      </c>
      <c r="D30" s="35"/>
      <c r="E30" s="36">
        <v>3320</v>
      </c>
      <c r="F30" s="25">
        <f t="shared" si="0"/>
        <v>3320</v>
      </c>
      <c r="G30" s="9">
        <f t="shared" si="1"/>
        <v>8.0875946721469525E-4</v>
      </c>
    </row>
    <row r="31" spans="2:7" ht="14.25" thickTop="1" thickBot="1" x14ac:dyDescent="0.25">
      <c r="B31" s="55"/>
      <c r="C31" s="39" t="s">
        <v>46</v>
      </c>
      <c r="D31" s="35"/>
      <c r="E31" s="36">
        <v>837.54</v>
      </c>
      <c r="F31" s="25">
        <f t="shared" si="0"/>
        <v>837.54</v>
      </c>
      <c r="G31" s="9">
        <f t="shared" si="1"/>
        <v>2.0402662776234813E-4</v>
      </c>
    </row>
    <row r="32" spans="2:7" ht="14.25" thickTop="1" thickBot="1" x14ac:dyDescent="0.25">
      <c r="B32" s="55"/>
      <c r="C32" s="39" t="s">
        <v>47</v>
      </c>
      <c r="D32" s="35">
        <v>146442.23999999999</v>
      </c>
      <c r="E32" s="36">
        <v>18305.28</v>
      </c>
      <c r="F32" s="25">
        <f t="shared" si="0"/>
        <v>164747.51999999999</v>
      </c>
      <c r="G32" s="9">
        <f t="shared" si="1"/>
        <v>4.0132866415705522E-2</v>
      </c>
    </row>
    <row r="33" spans="2:7" ht="14.25" thickTop="1" thickBot="1" x14ac:dyDescent="0.25">
      <c r="B33" s="55"/>
      <c r="C33" s="39" t="s">
        <v>34</v>
      </c>
      <c r="D33" s="35">
        <v>47744.32</v>
      </c>
      <c r="E33" s="36">
        <v>42743.28</v>
      </c>
      <c r="F33" s="25">
        <f t="shared" si="0"/>
        <v>90487.6</v>
      </c>
      <c r="G33" s="9">
        <f t="shared" si="1"/>
        <v>2.2042982881185683E-2</v>
      </c>
    </row>
    <row r="34" spans="2:7" ht="14.25" thickTop="1" thickBot="1" x14ac:dyDescent="0.25">
      <c r="B34" s="55"/>
      <c r="C34" s="39" t="s">
        <v>32</v>
      </c>
      <c r="D34" s="35">
        <v>83266.350000000006</v>
      </c>
      <c r="E34" s="36">
        <v>97755.3</v>
      </c>
      <c r="F34" s="25">
        <f t="shared" si="0"/>
        <v>181021.65000000002</v>
      </c>
      <c r="G34" s="9">
        <f t="shared" si="1"/>
        <v>4.4097281086844894E-2</v>
      </c>
    </row>
    <row r="35" spans="2:7" ht="14.25" thickTop="1" thickBot="1" x14ac:dyDescent="0.25">
      <c r="B35" s="55"/>
      <c r="C35" s="39" t="s">
        <v>49</v>
      </c>
      <c r="D35" s="35">
        <v>468.66</v>
      </c>
      <c r="E35" s="36">
        <v>868.14</v>
      </c>
      <c r="F35" s="25">
        <f t="shared" si="0"/>
        <v>1336.8</v>
      </c>
      <c r="G35" s="9">
        <f t="shared" si="1"/>
        <v>3.2564748667849534E-4</v>
      </c>
    </row>
    <row r="36" spans="2:7" ht="14.25" thickTop="1" thickBot="1" x14ac:dyDescent="0.25">
      <c r="B36" s="55"/>
      <c r="C36" s="39" t="s">
        <v>213</v>
      </c>
      <c r="D36" s="35">
        <v>17082</v>
      </c>
      <c r="E36" s="36"/>
      <c r="F36" s="25">
        <f t="shared" si="0"/>
        <v>17082</v>
      </c>
      <c r="G36" s="9">
        <f t="shared" si="1"/>
        <v>4.161213620169104E-3</v>
      </c>
    </row>
    <row r="37" spans="2:7" ht="14.25" customHeight="1" thickTop="1" thickBot="1" x14ac:dyDescent="0.25">
      <c r="B37" s="55"/>
      <c r="C37" s="39" t="s">
        <v>51</v>
      </c>
      <c r="D37" s="35">
        <v>67286.509999999995</v>
      </c>
      <c r="E37" s="36">
        <v>160988.79999999999</v>
      </c>
      <c r="F37" s="6">
        <f t="shared" si="0"/>
        <v>228275.31</v>
      </c>
      <c r="G37" s="9">
        <f t="shared" si="1"/>
        <v>5.5608378943936561E-2</v>
      </c>
    </row>
    <row r="38" spans="2:7" ht="14.25" thickTop="1" thickBot="1" x14ac:dyDescent="0.25">
      <c r="B38" s="55"/>
      <c r="C38" s="39" t="s">
        <v>102</v>
      </c>
      <c r="D38" s="35"/>
      <c r="E38" s="36">
        <v>5136.8</v>
      </c>
      <c r="F38" s="25">
        <f t="shared" si="0"/>
        <v>5136.8</v>
      </c>
      <c r="G38" s="9">
        <f t="shared" si="1"/>
        <v>1.251336033490496E-3</v>
      </c>
    </row>
    <row r="39" spans="2:7" ht="14.25" thickTop="1" thickBot="1" x14ac:dyDescent="0.25">
      <c r="B39" s="55"/>
      <c r="C39" s="39" t="s">
        <v>54</v>
      </c>
      <c r="D39" s="35"/>
      <c r="E39" s="36">
        <v>1563.54</v>
      </c>
      <c r="F39" s="25">
        <f t="shared" si="0"/>
        <v>1563.54</v>
      </c>
      <c r="G39" s="9">
        <f t="shared" si="1"/>
        <v>3.8088186065327246E-4</v>
      </c>
    </row>
    <row r="40" spans="2:7" ht="14.25" thickTop="1" thickBot="1" x14ac:dyDescent="0.25">
      <c r="B40" s="55"/>
      <c r="C40" s="39" t="s">
        <v>214</v>
      </c>
      <c r="D40" s="35"/>
      <c r="E40" s="36">
        <v>49612</v>
      </c>
      <c r="F40" s="25">
        <f t="shared" si="0"/>
        <v>49612</v>
      </c>
      <c r="G40" s="9">
        <f t="shared" si="1"/>
        <v>1.2085594785378151E-2</v>
      </c>
    </row>
    <row r="41" spans="2:7" ht="14.25" thickTop="1" thickBot="1" x14ac:dyDescent="0.25">
      <c r="B41" s="55"/>
      <c r="C41" s="39" t="s">
        <v>80</v>
      </c>
      <c r="D41" s="35"/>
      <c r="E41" s="36">
        <v>764</v>
      </c>
      <c r="F41" s="25">
        <f t="shared" si="0"/>
        <v>764</v>
      </c>
      <c r="G41" s="9">
        <f t="shared" si="1"/>
        <v>1.8611211835904432E-4</v>
      </c>
    </row>
    <row r="42" spans="2:7" ht="14.25" thickTop="1" thickBot="1" x14ac:dyDescent="0.25">
      <c r="B42" s="55"/>
      <c r="C42" s="39" t="s">
        <v>55</v>
      </c>
      <c r="D42" s="35">
        <v>88.78</v>
      </c>
      <c r="E42" s="36"/>
      <c r="F42" s="25">
        <f t="shared" si="0"/>
        <v>88.78</v>
      </c>
      <c r="G42" s="9">
        <f t="shared" si="1"/>
        <v>2.1627007680518264E-5</v>
      </c>
    </row>
    <row r="43" spans="2:7" ht="14.25" thickTop="1" thickBot="1" x14ac:dyDescent="0.25">
      <c r="B43" s="55"/>
      <c r="C43" s="39" t="s">
        <v>58</v>
      </c>
      <c r="D43" s="35">
        <v>26788.05</v>
      </c>
      <c r="E43" s="36"/>
      <c r="F43" s="25">
        <f t="shared" si="0"/>
        <v>26788.05</v>
      </c>
      <c r="G43" s="9">
        <f t="shared" si="1"/>
        <v>6.5256292306387397E-3</v>
      </c>
    </row>
    <row r="44" spans="2:7" ht="14.25" thickTop="1" thickBot="1" x14ac:dyDescent="0.25">
      <c r="B44" s="55"/>
      <c r="C44" s="39" t="s">
        <v>79</v>
      </c>
      <c r="D44" s="35">
        <v>17172.830000000002</v>
      </c>
      <c r="E44" s="36"/>
      <c r="F44" s="25">
        <f t="shared" si="0"/>
        <v>17172.830000000002</v>
      </c>
      <c r="G44" s="9">
        <f t="shared" si="1"/>
        <v>4.1833400124604023E-3</v>
      </c>
    </row>
    <row r="45" spans="2:7" ht="14.25" thickTop="1" thickBot="1" x14ac:dyDescent="0.25">
      <c r="B45" s="55"/>
      <c r="C45" s="39" t="s">
        <v>59</v>
      </c>
      <c r="D45" s="35">
        <v>9136.82</v>
      </c>
      <c r="E45" s="36"/>
      <c r="F45" s="25">
        <f t="shared" ref="F45:F55" si="2">SUM(D45,E45)</f>
        <v>9136.82</v>
      </c>
      <c r="G45" s="9">
        <f t="shared" si="1"/>
        <v>2.2257499021796903E-3</v>
      </c>
    </row>
    <row r="46" spans="2:7" ht="14.25" thickTop="1" thickBot="1" x14ac:dyDescent="0.25">
      <c r="B46" s="55"/>
      <c r="C46" s="39" t="s">
        <v>60</v>
      </c>
      <c r="D46" s="35">
        <v>428</v>
      </c>
      <c r="E46" s="36"/>
      <c r="F46" s="25">
        <f t="shared" si="2"/>
        <v>428</v>
      </c>
      <c r="G46" s="9">
        <f t="shared" si="1"/>
        <v>1.0426176264093059E-4</v>
      </c>
    </row>
    <row r="47" spans="2:7" ht="14.25" thickTop="1" thickBot="1" x14ac:dyDescent="0.25">
      <c r="B47" s="55"/>
      <c r="C47" s="39" t="s">
        <v>172</v>
      </c>
      <c r="D47" s="35">
        <v>72200.62</v>
      </c>
      <c r="E47" s="36"/>
      <c r="F47" s="25">
        <f t="shared" si="2"/>
        <v>72200.62</v>
      </c>
      <c r="G47" s="9">
        <f t="shared" si="1"/>
        <v>1.7588233422822491E-2</v>
      </c>
    </row>
    <row r="48" spans="2:7" ht="14.25" thickTop="1" thickBot="1" x14ac:dyDescent="0.25">
      <c r="B48" s="55"/>
      <c r="C48" s="39" t="s">
        <v>215</v>
      </c>
      <c r="D48" s="35">
        <v>2500</v>
      </c>
      <c r="E48" s="36"/>
      <c r="F48" s="25">
        <f t="shared" si="2"/>
        <v>2500</v>
      </c>
      <c r="G48" s="9">
        <f t="shared" si="1"/>
        <v>6.0900562290263196E-4</v>
      </c>
    </row>
    <row r="49" spans="2:7" ht="14.25" thickTop="1" thickBot="1" x14ac:dyDescent="0.25">
      <c r="B49" s="55"/>
      <c r="C49" s="39" t="s">
        <v>61</v>
      </c>
      <c r="D49" s="35">
        <v>3500</v>
      </c>
      <c r="E49" s="36"/>
      <c r="F49" s="25">
        <f t="shared" si="2"/>
        <v>3500</v>
      </c>
      <c r="G49" s="9">
        <f t="shared" si="1"/>
        <v>8.5260787206368474E-4</v>
      </c>
    </row>
    <row r="50" spans="2:7" ht="14.25" thickTop="1" thickBot="1" x14ac:dyDescent="0.25">
      <c r="B50" s="55"/>
      <c r="C50" s="39" t="s">
        <v>55</v>
      </c>
      <c r="D50" s="35">
        <v>4039</v>
      </c>
      <c r="E50" s="36"/>
      <c r="F50" s="25">
        <f t="shared" si="2"/>
        <v>4039</v>
      </c>
      <c r="G50" s="9">
        <f t="shared" si="1"/>
        <v>9.8390948436149215E-4</v>
      </c>
    </row>
    <row r="51" spans="2:7" ht="14.25" thickTop="1" thickBot="1" x14ac:dyDescent="0.25">
      <c r="B51" s="55"/>
      <c r="C51" s="39" t="s">
        <v>56</v>
      </c>
      <c r="D51" s="35">
        <v>13.18</v>
      </c>
      <c r="E51" s="36"/>
      <c r="F51" s="25">
        <f t="shared" si="2"/>
        <v>13.18</v>
      </c>
      <c r="G51" s="9">
        <f t="shared" si="1"/>
        <v>3.2106776439426756E-6</v>
      </c>
    </row>
    <row r="52" spans="2:7" ht="14.25" thickTop="1" thickBot="1" x14ac:dyDescent="0.25">
      <c r="B52" s="55" t="s">
        <v>62</v>
      </c>
      <c r="C52" s="39" t="s">
        <v>174</v>
      </c>
      <c r="D52" s="35">
        <v>3579.09</v>
      </c>
      <c r="E52" s="36"/>
      <c r="F52" s="25">
        <f t="shared" si="2"/>
        <v>3579.09</v>
      </c>
      <c r="G52" s="9">
        <f t="shared" si="1"/>
        <v>8.7187437394983238E-4</v>
      </c>
    </row>
    <row r="53" spans="2:7" ht="14.25" thickTop="1" thickBot="1" x14ac:dyDescent="0.25">
      <c r="B53" s="55"/>
      <c r="C53" s="39" t="s">
        <v>63</v>
      </c>
      <c r="D53" s="35">
        <v>73231.509999999995</v>
      </c>
      <c r="E53" s="36"/>
      <c r="F53" s="25">
        <f t="shared" si="2"/>
        <v>73231.509999999995</v>
      </c>
      <c r="G53" s="9">
        <f t="shared" si="1"/>
        <v>1.7839360545460127E-2</v>
      </c>
    </row>
    <row r="54" spans="2:7" ht="22.5" thickTop="1" thickBot="1" x14ac:dyDescent="0.25">
      <c r="B54" s="39" t="s">
        <v>64</v>
      </c>
      <c r="C54" s="39" t="s">
        <v>101</v>
      </c>
      <c r="D54" s="35"/>
      <c r="E54" s="36">
        <v>566712</v>
      </c>
      <c r="F54" s="6">
        <f t="shared" si="2"/>
        <v>566712</v>
      </c>
      <c r="G54" s="9">
        <f t="shared" si="1"/>
        <v>0.13805231782655855</v>
      </c>
    </row>
    <row r="55" spans="2:7" ht="22.5" thickTop="1" thickBot="1" x14ac:dyDescent="0.25">
      <c r="B55" s="39" t="s">
        <v>221</v>
      </c>
      <c r="C55" s="39" t="s">
        <v>3</v>
      </c>
      <c r="D55" s="35">
        <v>43898</v>
      </c>
      <c r="E55" s="36"/>
      <c r="F55" s="25">
        <f t="shared" si="2"/>
        <v>43898</v>
      </c>
      <c r="G55" s="9">
        <f t="shared" si="1"/>
        <v>1.0693651533671895E-2</v>
      </c>
    </row>
    <row r="56" spans="2:7" ht="13.5" thickTop="1" x14ac:dyDescent="0.2">
      <c r="B56" s="31"/>
      <c r="C56" s="10"/>
      <c r="D56" s="37">
        <f>SUM(D4:D55)</f>
        <v>2661648.5199999996</v>
      </c>
      <c r="E56" s="37">
        <f t="shared" ref="E56:G56" si="3">SUM(E4:E55)</f>
        <v>1443403.8900000001</v>
      </c>
      <c r="F56" s="37">
        <f t="shared" si="3"/>
        <v>4105052.4099999992</v>
      </c>
      <c r="G56" s="43">
        <f t="shared" si="3"/>
        <v>1.0000000000000004</v>
      </c>
    </row>
  </sheetData>
  <mergeCells count="3">
    <mergeCell ref="B1:G1"/>
    <mergeCell ref="B6:B51"/>
    <mergeCell ref="B52:B53"/>
  </mergeCells>
  <conditionalFormatting sqref="G4:G55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showGridLines="0" zoomScale="80" zoomScaleNormal="8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5" t="s">
        <v>96</v>
      </c>
      <c r="C4" s="39" t="s">
        <v>2</v>
      </c>
      <c r="D4" s="35">
        <v>344.64</v>
      </c>
      <c r="E4" s="36"/>
      <c r="F4" s="25">
        <f>SUM(D4,E4)</f>
        <v>344.64</v>
      </c>
      <c r="G4" s="9">
        <f>F4/$F$46</f>
        <v>3.6627954653945958E-4</v>
      </c>
    </row>
    <row r="5" spans="2:7" ht="14.25" thickTop="1" thickBot="1" x14ac:dyDescent="0.25">
      <c r="B5" s="55"/>
      <c r="C5" s="39" t="s">
        <v>3</v>
      </c>
      <c r="D5" s="35">
        <v>10200</v>
      </c>
      <c r="E5" s="36"/>
      <c r="F5" s="25">
        <f t="shared" ref="F5:F41" si="0">SUM(D5,E5)</f>
        <v>10200</v>
      </c>
      <c r="G5" s="9">
        <f t="shared" ref="G5:G45" si="1">F5/$F$46</f>
        <v>1.0840446189364229E-2</v>
      </c>
    </row>
    <row r="6" spans="2:7" ht="14.25" thickTop="1" thickBot="1" x14ac:dyDescent="0.25">
      <c r="B6" s="55"/>
      <c r="C6" s="39" t="s">
        <v>11</v>
      </c>
      <c r="D6" s="35"/>
      <c r="E6" s="36">
        <v>163.26</v>
      </c>
      <c r="F6" s="25">
        <f t="shared" si="0"/>
        <v>163.26</v>
      </c>
      <c r="G6" s="9">
        <f t="shared" si="1"/>
        <v>1.7351090636035334E-4</v>
      </c>
    </row>
    <row r="7" spans="2:7" ht="14.25" thickTop="1" thickBot="1" x14ac:dyDescent="0.25">
      <c r="B7" s="55"/>
      <c r="C7" s="39" t="s">
        <v>12</v>
      </c>
      <c r="D7" s="35">
        <v>204.1</v>
      </c>
      <c r="E7" s="36">
        <v>558</v>
      </c>
      <c r="F7" s="25">
        <f t="shared" si="0"/>
        <v>762.1</v>
      </c>
      <c r="G7" s="9">
        <f t="shared" si="1"/>
        <v>8.0995137656024311E-4</v>
      </c>
    </row>
    <row r="8" spans="2:7" ht="14.25" thickTop="1" thickBot="1" x14ac:dyDescent="0.25">
      <c r="B8" s="55"/>
      <c r="C8" s="39" t="s">
        <v>15</v>
      </c>
      <c r="D8" s="35"/>
      <c r="E8" s="36">
        <v>2022.6</v>
      </c>
      <c r="F8" s="25">
        <f t="shared" si="0"/>
        <v>2022.6</v>
      </c>
      <c r="G8" s="9">
        <f t="shared" si="1"/>
        <v>2.1495967120204011E-3</v>
      </c>
    </row>
    <row r="9" spans="2:7" ht="14.25" thickTop="1" thickBot="1" x14ac:dyDescent="0.25">
      <c r="B9" s="55"/>
      <c r="C9" s="39" t="s">
        <v>16</v>
      </c>
      <c r="D9" s="35">
        <v>2607.79</v>
      </c>
      <c r="E9" s="36"/>
      <c r="F9" s="25">
        <f t="shared" si="0"/>
        <v>2607.79</v>
      </c>
      <c r="G9" s="9">
        <f t="shared" si="1"/>
        <v>2.7715301145257005E-3</v>
      </c>
    </row>
    <row r="10" spans="2:7" ht="14.25" thickTop="1" thickBot="1" x14ac:dyDescent="0.25">
      <c r="B10" s="55"/>
      <c r="C10" s="39" t="s">
        <v>17</v>
      </c>
      <c r="D10" s="35"/>
      <c r="E10" s="36">
        <v>1319.3</v>
      </c>
      <c r="F10" s="25">
        <f t="shared" si="0"/>
        <v>1319.3</v>
      </c>
      <c r="G10" s="9">
        <f t="shared" si="1"/>
        <v>1.4021373193753165E-3</v>
      </c>
    </row>
    <row r="11" spans="2:7" ht="14.25" thickTop="1" thickBot="1" x14ac:dyDescent="0.25">
      <c r="B11" s="55"/>
      <c r="C11" s="39" t="s">
        <v>19</v>
      </c>
      <c r="D11" s="35">
        <v>316.32</v>
      </c>
      <c r="E11" s="36">
        <v>28266.2</v>
      </c>
      <c r="F11" s="25">
        <f t="shared" si="0"/>
        <v>28582.52</v>
      </c>
      <c r="G11" s="9">
        <f t="shared" si="1"/>
        <v>3.0377183334943811E-2</v>
      </c>
    </row>
    <row r="12" spans="2:7" ht="14.25" thickTop="1" thickBot="1" x14ac:dyDescent="0.25">
      <c r="B12" s="55"/>
      <c r="C12" s="39" t="s">
        <v>103</v>
      </c>
      <c r="D12" s="35">
        <v>713</v>
      </c>
      <c r="E12" s="36">
        <v>4692.55</v>
      </c>
      <c r="F12" s="25">
        <f t="shared" si="0"/>
        <v>5405.55</v>
      </c>
      <c r="G12" s="9">
        <f t="shared" si="1"/>
        <v>5.7449582253840991E-3</v>
      </c>
    </row>
    <row r="13" spans="2:7" ht="14.25" thickTop="1" thickBot="1" x14ac:dyDescent="0.25">
      <c r="B13" s="55"/>
      <c r="C13" s="39" t="s">
        <v>20</v>
      </c>
      <c r="D13" s="35"/>
      <c r="E13" s="36">
        <v>5206</v>
      </c>
      <c r="F13" s="25">
        <f t="shared" si="0"/>
        <v>5206</v>
      </c>
      <c r="G13" s="9">
        <f t="shared" si="1"/>
        <v>5.5328787119441353E-3</v>
      </c>
    </row>
    <row r="14" spans="2:7" ht="14.25" thickTop="1" thickBot="1" x14ac:dyDescent="0.25">
      <c r="B14" s="55"/>
      <c r="C14" s="39" t="s">
        <v>22</v>
      </c>
      <c r="D14" s="35"/>
      <c r="E14" s="36">
        <v>2490.6999999999998</v>
      </c>
      <c r="F14" s="25">
        <f t="shared" si="0"/>
        <v>2490.6999999999998</v>
      </c>
      <c r="G14" s="9">
        <f t="shared" si="1"/>
        <v>2.6470881690048515E-3</v>
      </c>
    </row>
    <row r="15" spans="2:7" ht="14.25" thickTop="1" thickBot="1" x14ac:dyDescent="0.25">
      <c r="B15" s="55"/>
      <c r="C15" s="39" t="s">
        <v>23</v>
      </c>
      <c r="D15" s="35">
        <v>10297.1</v>
      </c>
      <c r="E15" s="36">
        <v>11225.41</v>
      </c>
      <c r="F15" s="25">
        <f t="shared" si="0"/>
        <v>21522.510000000002</v>
      </c>
      <c r="G15" s="9">
        <f t="shared" si="1"/>
        <v>2.2873883481867995E-2</v>
      </c>
    </row>
    <row r="16" spans="2:7" ht="14.25" thickTop="1" thickBot="1" x14ac:dyDescent="0.25">
      <c r="B16" s="55"/>
      <c r="C16" s="39" t="s">
        <v>24</v>
      </c>
      <c r="D16" s="35">
        <v>12071.88</v>
      </c>
      <c r="E16" s="36"/>
      <c r="F16" s="25">
        <f t="shared" si="0"/>
        <v>12071.88</v>
      </c>
      <c r="G16" s="9">
        <f t="shared" si="1"/>
        <v>1.2829859367104141E-2</v>
      </c>
    </row>
    <row r="17" spans="2:7" ht="14.25" thickTop="1" thickBot="1" x14ac:dyDescent="0.25">
      <c r="B17" s="55"/>
      <c r="C17" s="39" t="s">
        <v>26</v>
      </c>
      <c r="D17" s="35"/>
      <c r="E17" s="36">
        <v>1172</v>
      </c>
      <c r="F17" s="25">
        <f t="shared" si="0"/>
        <v>1172</v>
      </c>
      <c r="G17" s="9">
        <f t="shared" si="1"/>
        <v>1.2455885229347918E-3</v>
      </c>
    </row>
    <row r="18" spans="2:7" ht="14.25" thickTop="1" thickBot="1" x14ac:dyDescent="0.25">
      <c r="B18" s="55"/>
      <c r="C18" s="39" t="s">
        <v>27</v>
      </c>
      <c r="D18" s="35"/>
      <c r="E18" s="36">
        <v>1827</v>
      </c>
      <c r="F18" s="25">
        <f t="shared" si="0"/>
        <v>1827</v>
      </c>
      <c r="G18" s="9">
        <f t="shared" si="1"/>
        <v>1.9417152145067105E-3</v>
      </c>
    </row>
    <row r="19" spans="2:7" ht="14.25" thickTop="1" thickBot="1" x14ac:dyDescent="0.25">
      <c r="B19" s="55"/>
      <c r="C19" s="39" t="s">
        <v>28</v>
      </c>
      <c r="D19" s="35"/>
      <c r="E19" s="36">
        <v>484.45</v>
      </c>
      <c r="F19" s="25">
        <f t="shared" si="0"/>
        <v>484.45</v>
      </c>
      <c r="G19" s="9">
        <f t="shared" si="1"/>
        <v>5.1486805455269616E-4</v>
      </c>
    </row>
    <row r="20" spans="2:7" ht="14.25" thickTop="1" thickBot="1" x14ac:dyDescent="0.25">
      <c r="B20" s="55"/>
      <c r="C20" s="39" t="s">
        <v>187</v>
      </c>
      <c r="D20" s="35">
        <v>83</v>
      </c>
      <c r="E20" s="36"/>
      <c r="F20" s="25">
        <f t="shared" si="0"/>
        <v>83</v>
      </c>
      <c r="G20" s="9">
        <f t="shared" si="1"/>
        <v>8.8211473893846175E-5</v>
      </c>
    </row>
    <row r="21" spans="2:7" ht="14.25" thickTop="1" thickBot="1" x14ac:dyDescent="0.25">
      <c r="B21" s="55"/>
      <c r="C21" s="39" t="s">
        <v>33</v>
      </c>
      <c r="D21" s="35">
        <v>72206.33</v>
      </c>
      <c r="E21" s="36">
        <v>27407.38</v>
      </c>
      <c r="F21" s="6">
        <f t="shared" si="0"/>
        <v>99613.71</v>
      </c>
      <c r="G21" s="9">
        <f t="shared" si="1"/>
        <v>0.10586833950764053</v>
      </c>
    </row>
    <row r="22" spans="2:7" ht="14.25" thickTop="1" thickBot="1" x14ac:dyDescent="0.25">
      <c r="B22" s="55"/>
      <c r="C22" s="39" t="s">
        <v>34</v>
      </c>
      <c r="D22" s="35">
        <v>132527.20000000001</v>
      </c>
      <c r="E22" s="36">
        <v>38381.040000000001</v>
      </c>
      <c r="F22" s="6">
        <f t="shared" si="0"/>
        <v>170908.24000000002</v>
      </c>
      <c r="G22" s="9">
        <f t="shared" si="1"/>
        <v>0.18163937049401443</v>
      </c>
    </row>
    <row r="23" spans="2:7" ht="14.25" thickTop="1" thickBot="1" x14ac:dyDescent="0.25">
      <c r="B23" s="55"/>
      <c r="C23" s="39" t="s">
        <v>35</v>
      </c>
      <c r="D23" s="35">
        <v>153526.38</v>
      </c>
      <c r="E23" s="36">
        <v>43864.68</v>
      </c>
      <c r="F23" s="6">
        <f t="shared" si="0"/>
        <v>197391.06</v>
      </c>
      <c r="G23" s="9">
        <f t="shared" si="1"/>
        <v>0.20978501609721234</v>
      </c>
    </row>
    <row r="24" spans="2:7" ht="14.25" thickTop="1" thickBot="1" x14ac:dyDescent="0.25">
      <c r="B24" s="55"/>
      <c r="C24" s="39" t="s">
        <v>77</v>
      </c>
      <c r="D24" s="35"/>
      <c r="E24" s="36">
        <v>50398.28</v>
      </c>
      <c r="F24" s="6">
        <f t="shared" si="0"/>
        <v>50398.28</v>
      </c>
      <c r="G24" s="9">
        <f t="shared" si="1"/>
        <v>5.3562729644756023E-2</v>
      </c>
    </row>
    <row r="25" spans="2:7" ht="14.25" thickTop="1" thickBot="1" x14ac:dyDescent="0.25">
      <c r="B25" s="55"/>
      <c r="C25" s="39" t="s">
        <v>38</v>
      </c>
      <c r="D25" s="35">
        <v>2235.71</v>
      </c>
      <c r="E25" s="36">
        <v>1800</v>
      </c>
      <c r="F25" s="25">
        <f t="shared" si="0"/>
        <v>4035.71</v>
      </c>
      <c r="G25" s="9">
        <f t="shared" si="1"/>
        <v>4.2891075579293246E-3</v>
      </c>
    </row>
    <row r="26" spans="2:7" ht="14.25" thickTop="1" thickBot="1" x14ac:dyDescent="0.25">
      <c r="B26" s="55"/>
      <c r="C26" s="39" t="s">
        <v>39</v>
      </c>
      <c r="D26" s="35">
        <v>4394.1099999999997</v>
      </c>
      <c r="E26" s="36">
        <v>5900.86</v>
      </c>
      <c r="F26" s="25">
        <f t="shared" si="0"/>
        <v>10294.969999999999</v>
      </c>
      <c r="G26" s="9">
        <f t="shared" si="1"/>
        <v>1.0941379245697946E-2</v>
      </c>
    </row>
    <row r="27" spans="2:7" ht="14.25" thickTop="1" thickBot="1" x14ac:dyDescent="0.25">
      <c r="B27" s="55"/>
      <c r="C27" s="39" t="s">
        <v>41</v>
      </c>
      <c r="D27" s="35">
        <v>111835.9</v>
      </c>
      <c r="E27" s="36">
        <v>33392.69</v>
      </c>
      <c r="F27" s="6">
        <f t="shared" si="0"/>
        <v>145228.59</v>
      </c>
      <c r="G27" s="9">
        <f t="shared" si="1"/>
        <v>0.15434732500512158</v>
      </c>
    </row>
    <row r="28" spans="2:7" ht="14.25" thickTop="1" thickBot="1" x14ac:dyDescent="0.25">
      <c r="B28" s="55"/>
      <c r="C28" s="39" t="s">
        <v>43</v>
      </c>
      <c r="D28" s="35">
        <v>628.72</v>
      </c>
      <c r="E28" s="36">
        <v>760.19</v>
      </c>
      <c r="F28" s="25">
        <f t="shared" si="0"/>
        <v>1388.91</v>
      </c>
      <c r="G28" s="9">
        <f t="shared" si="1"/>
        <v>1.476118050673517E-3</v>
      </c>
    </row>
    <row r="29" spans="2:7" ht="14.25" thickTop="1" thickBot="1" x14ac:dyDescent="0.25">
      <c r="B29" s="55"/>
      <c r="C29" s="39" t="s">
        <v>44</v>
      </c>
      <c r="D29" s="35">
        <v>1465.39</v>
      </c>
      <c r="E29" s="36">
        <v>1828.1</v>
      </c>
      <c r="F29" s="25">
        <f t="shared" si="0"/>
        <v>3293.49</v>
      </c>
      <c r="G29" s="9">
        <f t="shared" si="1"/>
        <v>3.500284423549921E-3</v>
      </c>
    </row>
    <row r="30" spans="2:7" ht="14.25" thickTop="1" thickBot="1" x14ac:dyDescent="0.25">
      <c r="B30" s="55"/>
      <c r="C30" s="39" t="s">
        <v>211</v>
      </c>
      <c r="D30" s="35"/>
      <c r="E30" s="36">
        <v>35.56</v>
      </c>
      <c r="F30" s="25">
        <f t="shared" si="0"/>
        <v>35.56</v>
      </c>
      <c r="G30" s="9">
        <f t="shared" si="1"/>
        <v>3.7792771224881571E-5</v>
      </c>
    </row>
    <row r="31" spans="2:7" ht="14.25" thickTop="1" thickBot="1" x14ac:dyDescent="0.25">
      <c r="B31" s="55"/>
      <c r="C31" s="39" t="s">
        <v>46</v>
      </c>
      <c r="D31" s="35">
        <v>5000</v>
      </c>
      <c r="E31" s="36"/>
      <c r="F31" s="25">
        <f t="shared" si="0"/>
        <v>5000</v>
      </c>
      <c r="G31" s="9">
        <f t="shared" si="1"/>
        <v>5.3139442104726611E-3</v>
      </c>
    </row>
    <row r="32" spans="2:7" ht="14.25" thickTop="1" thickBot="1" x14ac:dyDescent="0.25">
      <c r="B32" s="55"/>
      <c r="C32" s="39" t="s">
        <v>34</v>
      </c>
      <c r="D32" s="35">
        <v>161.33000000000001</v>
      </c>
      <c r="E32" s="36">
        <v>1870.11</v>
      </c>
      <c r="F32" s="25">
        <f t="shared" si="0"/>
        <v>2031.4399999999998</v>
      </c>
      <c r="G32" s="9">
        <f t="shared" si="1"/>
        <v>2.1589917653845165E-3</v>
      </c>
    </row>
    <row r="33" spans="2:7" ht="14.25" thickTop="1" thickBot="1" x14ac:dyDescent="0.25">
      <c r="B33" s="55"/>
      <c r="C33" s="39" t="s">
        <v>213</v>
      </c>
      <c r="D33" s="35">
        <v>730</v>
      </c>
      <c r="E33" s="36"/>
      <c r="F33" s="25">
        <f t="shared" si="0"/>
        <v>730</v>
      </c>
      <c r="G33" s="9">
        <f t="shared" si="1"/>
        <v>7.758358547290086E-4</v>
      </c>
    </row>
    <row r="34" spans="2:7" ht="14.25" thickTop="1" thickBot="1" x14ac:dyDescent="0.25">
      <c r="B34" s="55"/>
      <c r="C34" s="39" t="s">
        <v>52</v>
      </c>
      <c r="D34" s="35">
        <v>17441.13</v>
      </c>
      <c r="E34" s="36">
        <v>4983.18</v>
      </c>
      <c r="F34" s="25">
        <f t="shared" si="0"/>
        <v>22424.31</v>
      </c>
      <c r="G34" s="9">
        <f t="shared" si="1"/>
        <v>2.3832306459668842E-2</v>
      </c>
    </row>
    <row r="35" spans="2:7" ht="14.25" thickTop="1" thickBot="1" x14ac:dyDescent="0.25">
      <c r="B35" s="55"/>
      <c r="C35" s="39" t="s">
        <v>54</v>
      </c>
      <c r="D35" s="35"/>
      <c r="E35" s="36">
        <v>1198.96</v>
      </c>
      <c r="F35" s="25">
        <f t="shared" si="0"/>
        <v>1198.96</v>
      </c>
      <c r="G35" s="9">
        <f t="shared" si="1"/>
        <v>1.2742413101176605E-3</v>
      </c>
    </row>
    <row r="36" spans="2:7" ht="14.25" thickTop="1" thickBot="1" x14ac:dyDescent="0.25">
      <c r="B36" s="55"/>
      <c r="C36" s="39" t="s">
        <v>55</v>
      </c>
      <c r="D36" s="35">
        <v>275.51</v>
      </c>
      <c r="E36" s="36"/>
      <c r="F36" s="25">
        <f t="shared" si="0"/>
        <v>275.51</v>
      </c>
      <c r="G36" s="9">
        <f t="shared" si="1"/>
        <v>2.9280895388546457E-4</v>
      </c>
    </row>
    <row r="37" spans="2:7" ht="14.25" thickTop="1" thickBot="1" x14ac:dyDescent="0.25">
      <c r="B37" s="55"/>
      <c r="C37" s="39" t="s">
        <v>188</v>
      </c>
      <c r="D37" s="35">
        <v>1335.02</v>
      </c>
      <c r="E37" s="36"/>
      <c r="F37" s="25">
        <f t="shared" si="0"/>
        <v>1335.02</v>
      </c>
      <c r="G37" s="9">
        <f t="shared" si="1"/>
        <v>1.4188443599730425E-3</v>
      </c>
    </row>
    <row r="38" spans="2:7" ht="14.25" thickTop="1" thickBot="1" x14ac:dyDescent="0.25">
      <c r="B38" s="55"/>
      <c r="C38" s="39" t="s">
        <v>57</v>
      </c>
      <c r="D38" s="35">
        <v>165.13</v>
      </c>
      <c r="E38" s="36"/>
      <c r="F38" s="25">
        <f t="shared" si="0"/>
        <v>165.13</v>
      </c>
      <c r="G38" s="9">
        <f t="shared" si="1"/>
        <v>1.754983214950701E-4</v>
      </c>
    </row>
    <row r="39" spans="2:7" ht="14.25" thickTop="1" thickBot="1" x14ac:dyDescent="0.25">
      <c r="B39" s="55"/>
      <c r="C39" s="39" t="s">
        <v>79</v>
      </c>
      <c r="D39" s="35">
        <v>4864.8599999999997</v>
      </c>
      <c r="E39" s="36"/>
      <c r="F39" s="25">
        <f t="shared" si="0"/>
        <v>4864.8599999999997</v>
      </c>
      <c r="G39" s="9">
        <f t="shared" si="1"/>
        <v>5.1703189263520057E-3</v>
      </c>
    </row>
    <row r="40" spans="2:7" ht="14.25" thickTop="1" thickBot="1" x14ac:dyDescent="0.25">
      <c r="B40" s="55"/>
      <c r="C40" s="39" t="s">
        <v>49</v>
      </c>
      <c r="D40" s="35">
        <v>13630</v>
      </c>
      <c r="E40" s="36">
        <v>31110.16</v>
      </c>
      <c r="F40" s="25">
        <f t="shared" si="0"/>
        <v>44740.160000000003</v>
      </c>
      <c r="G40" s="9">
        <f t="shared" si="1"/>
        <v>4.7549342841524116E-2</v>
      </c>
    </row>
    <row r="41" spans="2:7" ht="14.25" thickTop="1" thickBot="1" x14ac:dyDescent="0.25">
      <c r="B41" s="55"/>
      <c r="C41" s="39" t="s">
        <v>56</v>
      </c>
      <c r="D41" s="35"/>
      <c r="E41" s="36">
        <v>101.89</v>
      </c>
      <c r="F41" s="25">
        <f t="shared" si="0"/>
        <v>101.89</v>
      </c>
      <c r="G41" s="9">
        <f t="shared" si="1"/>
        <v>1.0828755512101189E-4</v>
      </c>
    </row>
    <row r="42" spans="2:7" ht="14.25" thickTop="1" thickBot="1" x14ac:dyDescent="0.25">
      <c r="B42" s="55"/>
      <c r="C42" s="39" t="s">
        <v>188</v>
      </c>
      <c r="D42" s="35">
        <v>22.99</v>
      </c>
      <c r="E42" s="36"/>
      <c r="F42" s="25">
        <f t="shared" ref="F42:F45" si="2">SUM(D42,E42)</f>
        <v>22.99</v>
      </c>
      <c r="G42" s="9">
        <f t="shared" si="1"/>
        <v>2.4433515479753295E-5</v>
      </c>
    </row>
    <row r="43" spans="2:7" ht="14.25" thickTop="1" thickBot="1" x14ac:dyDescent="0.25">
      <c r="B43" s="55"/>
      <c r="C43" s="39" t="s">
        <v>57</v>
      </c>
      <c r="D43" s="35">
        <v>4.09</v>
      </c>
      <c r="E43" s="36"/>
      <c r="F43" s="25">
        <f t="shared" si="2"/>
        <v>4.09</v>
      </c>
      <c r="G43" s="9">
        <f t="shared" si="1"/>
        <v>4.346806364166637E-6</v>
      </c>
    </row>
    <row r="44" spans="2:7" ht="14.25" thickTop="1" thickBot="1" x14ac:dyDescent="0.25">
      <c r="B44" s="55" t="s">
        <v>64</v>
      </c>
      <c r="C44" s="39" t="s">
        <v>3</v>
      </c>
      <c r="D44" s="35">
        <v>78760</v>
      </c>
      <c r="E44" s="36"/>
      <c r="F44" s="6">
        <f t="shared" si="2"/>
        <v>78760</v>
      </c>
      <c r="G44" s="9">
        <f t="shared" si="1"/>
        <v>8.3705249203365362E-2</v>
      </c>
    </row>
    <row r="45" spans="2:7" ht="14.25" thickTop="1" thickBot="1" x14ac:dyDescent="0.25">
      <c r="B45" s="55"/>
      <c r="C45" s="39" t="s">
        <v>17</v>
      </c>
      <c r="D45" s="35"/>
      <c r="E45" s="36">
        <v>412.5</v>
      </c>
      <c r="F45" s="25">
        <f t="shared" si="2"/>
        <v>412.5</v>
      </c>
      <c r="G45" s="9">
        <f t="shared" si="1"/>
        <v>4.3840039736399455E-4</v>
      </c>
    </row>
    <row r="46" spans="2:7" ht="13.5" thickTop="1" x14ac:dyDescent="0.2">
      <c r="B46" s="31"/>
      <c r="C46" s="10"/>
      <c r="D46" s="37">
        <f>SUM(D4:D45)</f>
        <v>638047.62999999989</v>
      </c>
      <c r="E46" s="37">
        <f t="shared" ref="E46:G46" si="3">SUM(E4:E45)</f>
        <v>302873.05</v>
      </c>
      <c r="F46" s="37">
        <f t="shared" si="3"/>
        <v>940920.68</v>
      </c>
      <c r="G46" s="37">
        <f t="shared" si="3"/>
        <v>1.0000000000000002</v>
      </c>
    </row>
  </sheetData>
  <mergeCells count="3">
    <mergeCell ref="B1:G1"/>
    <mergeCell ref="B4:B43"/>
    <mergeCell ref="B44:B45"/>
  </mergeCells>
  <conditionalFormatting sqref="G4:G45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"/>
  <sheetViews>
    <sheetView showGridLines="0" zoomScale="80" zoomScaleNormal="8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5" t="s">
        <v>96</v>
      </c>
      <c r="C4" s="39" t="s">
        <v>2</v>
      </c>
      <c r="D4" s="35">
        <v>4253.01</v>
      </c>
      <c r="E4" s="36"/>
      <c r="F4" s="25">
        <f>SUM(D4,E4)</f>
        <v>4253.01</v>
      </c>
      <c r="G4" s="9">
        <f>F4/$F$48</f>
        <v>1.1956467416958487E-3</v>
      </c>
    </row>
    <row r="5" spans="2:7" ht="14.25" thickTop="1" thickBot="1" x14ac:dyDescent="0.25">
      <c r="B5" s="55"/>
      <c r="C5" s="39" t="s">
        <v>3</v>
      </c>
      <c r="D5" s="35">
        <v>77700</v>
      </c>
      <c r="E5" s="36"/>
      <c r="F5" s="25">
        <f t="shared" ref="F5:F41" si="0">SUM(D5,E5)</f>
        <v>77700</v>
      </c>
      <c r="G5" s="9">
        <f t="shared" ref="G5:G47" si="1">F5/$F$48</f>
        <v>2.1843765199180683E-2</v>
      </c>
    </row>
    <row r="6" spans="2:7" ht="14.25" thickTop="1" thickBot="1" x14ac:dyDescent="0.25">
      <c r="B6" s="55"/>
      <c r="C6" s="39" t="s">
        <v>5</v>
      </c>
      <c r="D6" s="35">
        <v>20610.259999999998</v>
      </c>
      <c r="E6" s="36"/>
      <c r="F6" s="25">
        <f t="shared" si="0"/>
        <v>20610.259999999998</v>
      </c>
      <c r="G6" s="9">
        <f t="shared" si="1"/>
        <v>5.7941528974783229E-3</v>
      </c>
    </row>
    <row r="7" spans="2:7" ht="14.25" thickTop="1" thickBot="1" x14ac:dyDescent="0.25">
      <c r="B7" s="55"/>
      <c r="C7" s="39" t="s">
        <v>7</v>
      </c>
      <c r="D7" s="35">
        <v>11200</v>
      </c>
      <c r="E7" s="36">
        <v>104330</v>
      </c>
      <c r="F7" s="25">
        <f t="shared" si="0"/>
        <v>115530</v>
      </c>
      <c r="G7" s="9">
        <f t="shared" si="1"/>
        <v>3.2478895668743173E-2</v>
      </c>
    </row>
    <row r="8" spans="2:7" ht="14.25" thickTop="1" thickBot="1" x14ac:dyDescent="0.25">
      <c r="B8" s="55"/>
      <c r="C8" s="39" t="s">
        <v>14</v>
      </c>
      <c r="D8" s="35"/>
      <c r="E8" s="36">
        <v>7194.71</v>
      </c>
      <c r="F8" s="25">
        <f t="shared" si="0"/>
        <v>7194.71</v>
      </c>
      <c r="G8" s="9">
        <f t="shared" si="1"/>
        <v>2.0226455072869659E-3</v>
      </c>
    </row>
    <row r="9" spans="2:7" ht="14.25" thickTop="1" thickBot="1" x14ac:dyDescent="0.25">
      <c r="B9" s="55"/>
      <c r="C9" s="39" t="s">
        <v>16</v>
      </c>
      <c r="D9" s="35"/>
      <c r="E9" s="36">
        <v>23787.96</v>
      </c>
      <c r="F9" s="25">
        <f t="shared" si="0"/>
        <v>23787.96</v>
      </c>
      <c r="G9" s="9">
        <f t="shared" si="1"/>
        <v>6.6874982343307866E-3</v>
      </c>
    </row>
    <row r="10" spans="2:7" ht="14.25" thickTop="1" thickBot="1" x14ac:dyDescent="0.25">
      <c r="B10" s="55"/>
      <c r="C10" s="39" t="s">
        <v>19</v>
      </c>
      <c r="D10" s="35"/>
      <c r="E10" s="36">
        <v>3430</v>
      </c>
      <c r="F10" s="25">
        <f t="shared" si="0"/>
        <v>3430</v>
      </c>
      <c r="G10" s="9">
        <f t="shared" si="1"/>
        <v>9.6427431960347161E-4</v>
      </c>
    </row>
    <row r="11" spans="2:7" ht="14.25" thickTop="1" thickBot="1" x14ac:dyDescent="0.25">
      <c r="B11" s="55"/>
      <c r="C11" s="39" t="s">
        <v>20</v>
      </c>
      <c r="D11" s="35"/>
      <c r="E11" s="36">
        <v>1258.8499999999999</v>
      </c>
      <c r="F11" s="25">
        <f t="shared" si="0"/>
        <v>1258.8499999999999</v>
      </c>
      <c r="G11" s="9">
        <f t="shared" si="1"/>
        <v>3.5389992047604377E-4</v>
      </c>
    </row>
    <row r="12" spans="2:7" ht="14.25" thickTop="1" thickBot="1" x14ac:dyDescent="0.25">
      <c r="B12" s="55"/>
      <c r="C12" s="39" t="s">
        <v>24</v>
      </c>
      <c r="D12" s="35">
        <v>55614.15</v>
      </c>
      <c r="E12" s="36">
        <v>50089.58</v>
      </c>
      <c r="F12" s="25">
        <f t="shared" si="0"/>
        <v>105703.73000000001</v>
      </c>
      <c r="G12" s="9">
        <f t="shared" si="1"/>
        <v>2.9716440911165914E-2</v>
      </c>
    </row>
    <row r="13" spans="2:7" ht="14.25" thickTop="1" thickBot="1" x14ac:dyDescent="0.25">
      <c r="B13" s="55"/>
      <c r="C13" s="39" t="s">
        <v>175</v>
      </c>
      <c r="D13" s="35"/>
      <c r="E13" s="36">
        <v>824.9</v>
      </c>
      <c r="F13" s="25">
        <f t="shared" si="0"/>
        <v>824.9</v>
      </c>
      <c r="G13" s="9">
        <f t="shared" si="1"/>
        <v>2.3190375692154629E-4</v>
      </c>
    </row>
    <row r="14" spans="2:7" ht="14.25" thickTop="1" thickBot="1" x14ac:dyDescent="0.25">
      <c r="B14" s="55"/>
      <c r="C14" s="39" t="s">
        <v>33</v>
      </c>
      <c r="D14" s="35">
        <v>430672.66</v>
      </c>
      <c r="E14" s="36">
        <v>81555.039999999994</v>
      </c>
      <c r="F14" s="6">
        <f t="shared" si="0"/>
        <v>512227.69999999995</v>
      </c>
      <c r="G14" s="9">
        <f t="shared" si="1"/>
        <v>0.14400233728849887</v>
      </c>
    </row>
    <row r="15" spans="2:7" ht="14.25" thickTop="1" thickBot="1" x14ac:dyDescent="0.25">
      <c r="B15" s="55"/>
      <c r="C15" s="39" t="s">
        <v>34</v>
      </c>
      <c r="D15" s="35">
        <v>134761.03</v>
      </c>
      <c r="E15" s="36">
        <v>160647.35</v>
      </c>
      <c r="F15" s="6">
        <f t="shared" si="0"/>
        <v>295408.38</v>
      </c>
      <c r="G15" s="9">
        <f t="shared" si="1"/>
        <v>8.3048021757919477E-2</v>
      </c>
    </row>
    <row r="16" spans="2:7" ht="14.25" thickTop="1" thickBot="1" x14ac:dyDescent="0.25">
      <c r="B16" s="55"/>
      <c r="C16" s="39" t="s">
        <v>77</v>
      </c>
      <c r="D16" s="35"/>
      <c r="E16" s="36">
        <v>38358.42</v>
      </c>
      <c r="F16" s="25">
        <f t="shared" si="0"/>
        <v>38358.42</v>
      </c>
      <c r="G16" s="9">
        <f t="shared" si="1"/>
        <v>1.078368494068927E-2</v>
      </c>
    </row>
    <row r="17" spans="2:7" ht="14.25" thickTop="1" thickBot="1" x14ac:dyDescent="0.25">
      <c r="B17" s="55"/>
      <c r="C17" s="39" t="s">
        <v>38</v>
      </c>
      <c r="D17" s="35">
        <v>10300</v>
      </c>
      <c r="E17" s="36"/>
      <c r="F17" s="25">
        <f t="shared" si="0"/>
        <v>10300</v>
      </c>
      <c r="G17" s="9">
        <f t="shared" si="1"/>
        <v>2.8956342542028448E-3</v>
      </c>
    </row>
    <row r="18" spans="2:7" ht="14.25" thickTop="1" thickBot="1" x14ac:dyDescent="0.25">
      <c r="B18" s="55"/>
      <c r="C18" s="39" t="s">
        <v>39</v>
      </c>
      <c r="D18" s="35">
        <v>4025</v>
      </c>
      <c r="E18" s="36">
        <v>10961</v>
      </c>
      <c r="F18" s="25">
        <f t="shared" si="0"/>
        <v>14986</v>
      </c>
      <c r="G18" s="9">
        <f t="shared" si="1"/>
        <v>4.2130072750955179E-3</v>
      </c>
    </row>
    <row r="19" spans="2:7" ht="14.25" thickTop="1" thickBot="1" x14ac:dyDescent="0.25">
      <c r="B19" s="55"/>
      <c r="C19" s="39" t="s">
        <v>98</v>
      </c>
      <c r="D19" s="35">
        <v>5376</v>
      </c>
      <c r="E19" s="36">
        <v>768</v>
      </c>
      <c r="F19" s="25">
        <f t="shared" si="0"/>
        <v>6144</v>
      </c>
      <c r="G19" s="9">
        <f t="shared" si="1"/>
        <v>1.7272598891089591E-3</v>
      </c>
    </row>
    <row r="20" spans="2:7" ht="14.25" thickTop="1" thickBot="1" x14ac:dyDescent="0.25">
      <c r="B20" s="55"/>
      <c r="C20" s="39" t="s">
        <v>41</v>
      </c>
      <c r="D20" s="35">
        <v>221153.97</v>
      </c>
      <c r="E20" s="36">
        <v>127935.92</v>
      </c>
      <c r="F20" s="6">
        <f t="shared" si="0"/>
        <v>349089.89</v>
      </c>
      <c r="G20" s="9">
        <f t="shared" si="1"/>
        <v>9.8139479930087689E-2</v>
      </c>
    </row>
    <row r="21" spans="2:7" ht="14.25" thickTop="1" thickBot="1" x14ac:dyDescent="0.25">
      <c r="B21" s="55"/>
      <c r="C21" s="39" t="s">
        <v>42</v>
      </c>
      <c r="D21" s="35">
        <v>1077.9000000000001</v>
      </c>
      <c r="E21" s="36">
        <v>311.81</v>
      </c>
      <c r="F21" s="25">
        <f t="shared" si="0"/>
        <v>1389.71</v>
      </c>
      <c r="G21" s="9">
        <f t="shared" si="1"/>
        <v>3.9068853198138211E-4</v>
      </c>
    </row>
    <row r="22" spans="2:7" ht="14.25" thickTop="1" thickBot="1" x14ac:dyDescent="0.25">
      <c r="B22" s="55"/>
      <c r="C22" s="39" t="s">
        <v>43</v>
      </c>
      <c r="D22" s="35"/>
      <c r="E22" s="36">
        <v>1880.1</v>
      </c>
      <c r="F22" s="25">
        <f t="shared" si="0"/>
        <v>1880.1</v>
      </c>
      <c r="G22" s="9">
        <f t="shared" si="1"/>
        <v>5.2855164673075417E-4</v>
      </c>
    </row>
    <row r="23" spans="2:7" ht="14.25" thickTop="1" thickBot="1" x14ac:dyDescent="0.25">
      <c r="B23" s="55"/>
      <c r="C23" s="39" t="s">
        <v>44</v>
      </c>
      <c r="D23" s="35">
        <v>11792.91</v>
      </c>
      <c r="E23" s="36">
        <v>302.41000000000003</v>
      </c>
      <c r="F23" s="25">
        <f t="shared" si="0"/>
        <v>12095.32</v>
      </c>
      <c r="G23" s="9">
        <f t="shared" si="1"/>
        <v>3.4003517385965778E-3</v>
      </c>
    </row>
    <row r="24" spans="2:7" ht="14.25" thickTop="1" thickBot="1" x14ac:dyDescent="0.25">
      <c r="B24" s="55"/>
      <c r="C24" s="39" t="s">
        <v>45</v>
      </c>
      <c r="D24" s="35"/>
      <c r="E24" s="36">
        <v>5039.83</v>
      </c>
      <c r="F24" s="25">
        <f t="shared" si="0"/>
        <v>5039.83</v>
      </c>
      <c r="G24" s="9">
        <f t="shared" si="1"/>
        <v>1.4168450857630218E-3</v>
      </c>
    </row>
    <row r="25" spans="2:7" ht="14.25" thickTop="1" thickBot="1" x14ac:dyDescent="0.25">
      <c r="B25" s="55"/>
      <c r="C25" s="39" t="s">
        <v>47</v>
      </c>
      <c r="D25" s="35">
        <v>137441.79</v>
      </c>
      <c r="E25" s="36">
        <v>37461.43</v>
      </c>
      <c r="F25" s="25">
        <f t="shared" si="0"/>
        <v>174903.22</v>
      </c>
      <c r="G25" s="9">
        <f t="shared" si="1"/>
        <v>4.9170461650716125E-2</v>
      </c>
    </row>
    <row r="26" spans="2:7" ht="14.25" thickTop="1" thickBot="1" x14ac:dyDescent="0.25">
      <c r="B26" s="55"/>
      <c r="C26" s="39" t="s">
        <v>34</v>
      </c>
      <c r="D26" s="35"/>
      <c r="E26" s="36">
        <v>2817.25</v>
      </c>
      <c r="F26" s="25">
        <f t="shared" si="0"/>
        <v>2817.25</v>
      </c>
      <c r="G26" s="9">
        <f t="shared" si="1"/>
        <v>7.9201219443232672E-4</v>
      </c>
    </row>
    <row r="27" spans="2:7" ht="14.25" thickTop="1" thickBot="1" x14ac:dyDescent="0.25">
      <c r="B27" s="55"/>
      <c r="C27" s="39" t="s">
        <v>32</v>
      </c>
      <c r="D27" s="35">
        <v>434983.1</v>
      </c>
      <c r="E27" s="36">
        <v>183772.12</v>
      </c>
      <c r="F27" s="6">
        <f t="shared" si="0"/>
        <v>618755.22</v>
      </c>
      <c r="G27" s="9">
        <f t="shared" si="1"/>
        <v>0.17395036990279777</v>
      </c>
    </row>
    <row r="28" spans="2:7" ht="14.25" customHeight="1" thickTop="1" thickBot="1" x14ac:dyDescent="0.25">
      <c r="B28" s="55"/>
      <c r="C28" s="39" t="s">
        <v>49</v>
      </c>
      <c r="D28" s="35"/>
      <c r="E28" s="36">
        <v>528.32000000000005</v>
      </c>
      <c r="F28" s="25">
        <f t="shared" si="0"/>
        <v>528.32000000000005</v>
      </c>
      <c r="G28" s="9">
        <f t="shared" si="1"/>
        <v>1.4852635817285895E-4</v>
      </c>
    </row>
    <row r="29" spans="2:7" ht="14.25" thickTop="1" thickBot="1" x14ac:dyDescent="0.25">
      <c r="B29" s="55"/>
      <c r="C29" s="39" t="s">
        <v>78</v>
      </c>
      <c r="D29" s="35">
        <v>15417.4</v>
      </c>
      <c r="E29" s="36">
        <v>97310</v>
      </c>
      <c r="F29" s="25">
        <f t="shared" si="0"/>
        <v>112727.4</v>
      </c>
      <c r="G29" s="9">
        <f t="shared" si="1"/>
        <v>3.1691002022060752E-2</v>
      </c>
    </row>
    <row r="30" spans="2:7" ht="14.25" thickTop="1" thickBot="1" x14ac:dyDescent="0.25">
      <c r="B30" s="55"/>
      <c r="C30" s="39" t="s">
        <v>53</v>
      </c>
      <c r="D30" s="35">
        <v>895</v>
      </c>
      <c r="E30" s="36">
        <v>345</v>
      </c>
      <c r="F30" s="25">
        <f t="shared" si="0"/>
        <v>1240</v>
      </c>
      <c r="G30" s="9">
        <f t="shared" si="1"/>
        <v>3.4860062866131334E-4</v>
      </c>
    </row>
    <row r="31" spans="2:7" ht="14.25" thickTop="1" thickBot="1" x14ac:dyDescent="0.25">
      <c r="B31" s="55"/>
      <c r="C31" s="39" t="s">
        <v>55</v>
      </c>
      <c r="D31" s="35">
        <v>3340.79</v>
      </c>
      <c r="E31" s="36"/>
      <c r="F31" s="25">
        <f t="shared" si="0"/>
        <v>3340.79</v>
      </c>
      <c r="G31" s="9">
        <f t="shared" si="1"/>
        <v>9.3919475340760407E-4</v>
      </c>
    </row>
    <row r="32" spans="2:7" ht="14.25" thickTop="1" thickBot="1" x14ac:dyDescent="0.25">
      <c r="B32" s="55"/>
      <c r="C32" s="39" t="s">
        <v>58</v>
      </c>
      <c r="D32" s="35">
        <v>157.25</v>
      </c>
      <c r="E32" s="36">
        <v>51.84</v>
      </c>
      <c r="F32" s="25">
        <f t="shared" si="0"/>
        <v>209.09</v>
      </c>
      <c r="G32" s="9">
        <f t="shared" si="1"/>
        <v>5.8781375360317751E-5</v>
      </c>
    </row>
    <row r="33" spans="2:7" ht="14.25" thickTop="1" thickBot="1" x14ac:dyDescent="0.25">
      <c r="B33" s="55"/>
      <c r="C33" s="39" t="s">
        <v>60</v>
      </c>
      <c r="D33" s="35">
        <v>200</v>
      </c>
      <c r="E33" s="36"/>
      <c r="F33" s="25">
        <f t="shared" si="0"/>
        <v>200</v>
      </c>
      <c r="G33" s="9">
        <f t="shared" si="1"/>
        <v>5.6225907848598927E-5</v>
      </c>
    </row>
    <row r="34" spans="2:7" ht="14.25" thickTop="1" thickBot="1" x14ac:dyDescent="0.25">
      <c r="B34" s="55"/>
      <c r="C34" s="39" t="s">
        <v>49</v>
      </c>
      <c r="D34" s="35"/>
      <c r="E34" s="36">
        <v>15711.37</v>
      </c>
      <c r="F34" s="25">
        <f t="shared" si="0"/>
        <v>15711.37</v>
      </c>
      <c r="G34" s="9">
        <f t="shared" si="1"/>
        <v>4.4169302089762091E-3</v>
      </c>
    </row>
    <row r="35" spans="2:7" ht="14.25" thickTop="1" thickBot="1" x14ac:dyDescent="0.25">
      <c r="B35" s="55"/>
      <c r="C35" s="39" t="s">
        <v>56</v>
      </c>
      <c r="D35" s="35">
        <v>3326.02</v>
      </c>
      <c r="E35" s="36"/>
      <c r="F35" s="25">
        <f t="shared" si="0"/>
        <v>3326.02</v>
      </c>
      <c r="G35" s="9">
        <f t="shared" si="1"/>
        <v>9.3504247011298508E-4</v>
      </c>
    </row>
    <row r="36" spans="2:7" ht="14.25" thickTop="1" thickBot="1" x14ac:dyDescent="0.25">
      <c r="B36" s="55" t="s">
        <v>64</v>
      </c>
      <c r="C36" s="39" t="s">
        <v>3</v>
      </c>
      <c r="D36" s="35">
        <v>285920</v>
      </c>
      <c r="E36" s="36"/>
      <c r="F36" s="6">
        <f t="shared" si="0"/>
        <v>285920</v>
      </c>
      <c r="G36" s="9">
        <f t="shared" si="1"/>
        <v>8.0380557860357027E-2</v>
      </c>
    </row>
    <row r="37" spans="2:7" ht="14.25" thickTop="1" thickBot="1" x14ac:dyDescent="0.25">
      <c r="B37" s="55"/>
      <c r="C37" s="39" t="s">
        <v>8</v>
      </c>
      <c r="D37" s="35"/>
      <c r="E37" s="36">
        <v>56465.39</v>
      </c>
      <c r="F37" s="25">
        <f t="shared" si="0"/>
        <v>56465.39</v>
      </c>
      <c r="G37" s="9">
        <f t="shared" si="1"/>
        <v>1.5874089073875997E-2</v>
      </c>
    </row>
    <row r="38" spans="2:7" ht="14.25" thickTop="1" thickBot="1" x14ac:dyDescent="0.25">
      <c r="B38" s="55"/>
      <c r="C38" s="39" t="s">
        <v>17</v>
      </c>
      <c r="D38" s="35"/>
      <c r="E38" s="36">
        <v>1818.6</v>
      </c>
      <c r="F38" s="25">
        <f t="shared" si="0"/>
        <v>1818.6</v>
      </c>
      <c r="G38" s="9">
        <f t="shared" si="1"/>
        <v>5.1126218006731009E-4</v>
      </c>
    </row>
    <row r="39" spans="2:7" ht="14.25" thickTop="1" thickBot="1" x14ac:dyDescent="0.25">
      <c r="B39" s="55"/>
      <c r="C39" s="39" t="s">
        <v>19</v>
      </c>
      <c r="D39" s="35"/>
      <c r="E39" s="36">
        <v>25637.599999999999</v>
      </c>
      <c r="F39" s="25">
        <f t="shared" si="0"/>
        <v>25637.599999999999</v>
      </c>
      <c r="G39" s="9">
        <f t="shared" si="1"/>
        <v>7.2074866752961991E-3</v>
      </c>
    </row>
    <row r="40" spans="2:7" ht="14.25" thickTop="1" thickBot="1" x14ac:dyDescent="0.25">
      <c r="B40" s="55"/>
      <c r="C40" s="39" t="s">
        <v>21</v>
      </c>
      <c r="D40" s="35"/>
      <c r="E40" s="36">
        <v>5872.6</v>
      </c>
      <c r="F40" s="25">
        <f t="shared" si="0"/>
        <v>5872.6</v>
      </c>
      <c r="G40" s="9">
        <f t="shared" si="1"/>
        <v>1.6509613321584104E-3</v>
      </c>
    </row>
    <row r="41" spans="2:7" ht="14.25" thickTop="1" thickBot="1" x14ac:dyDescent="0.25">
      <c r="B41" s="55"/>
      <c r="C41" s="39" t="s">
        <v>23</v>
      </c>
      <c r="D41" s="35"/>
      <c r="E41" s="36">
        <v>22.4</v>
      </c>
      <c r="F41" s="25">
        <f t="shared" si="0"/>
        <v>22.4</v>
      </c>
      <c r="G41" s="9">
        <f t="shared" si="1"/>
        <v>6.2973016790430798E-6</v>
      </c>
    </row>
    <row r="42" spans="2:7" ht="14.25" thickTop="1" thickBot="1" x14ac:dyDescent="0.25">
      <c r="B42" s="55"/>
      <c r="C42" s="39" t="s">
        <v>33</v>
      </c>
      <c r="D42" s="35"/>
      <c r="E42" s="36">
        <v>3176.17</v>
      </c>
      <c r="F42" s="25">
        <f t="shared" ref="F42:F47" si="2">SUM(D42,E42)</f>
        <v>3176.17</v>
      </c>
      <c r="G42" s="9">
        <f t="shared" si="1"/>
        <v>8.9291520865742238E-4</v>
      </c>
    </row>
    <row r="43" spans="2:7" ht="14.25" thickTop="1" thickBot="1" x14ac:dyDescent="0.25">
      <c r="B43" s="55"/>
      <c r="C43" s="39" t="s">
        <v>34</v>
      </c>
      <c r="D43" s="35"/>
      <c r="E43" s="36">
        <v>77699.740000000005</v>
      </c>
      <c r="F43" s="25">
        <f t="shared" si="2"/>
        <v>77699.740000000005</v>
      </c>
      <c r="G43" s="9">
        <f t="shared" si="1"/>
        <v>2.1843692105500481E-2</v>
      </c>
    </row>
    <row r="44" spans="2:7" ht="14.25" thickTop="1" thickBot="1" x14ac:dyDescent="0.25">
      <c r="B44" s="55"/>
      <c r="C44" s="39" t="s">
        <v>38</v>
      </c>
      <c r="D44" s="35"/>
      <c r="E44" s="36">
        <v>340805.6</v>
      </c>
      <c r="F44" s="6">
        <f t="shared" si="2"/>
        <v>340805.6</v>
      </c>
      <c r="G44" s="9">
        <f t="shared" si="1"/>
        <v>9.5810521299432336E-2</v>
      </c>
    </row>
    <row r="45" spans="2:7" ht="14.25" thickTop="1" thickBot="1" x14ac:dyDescent="0.25">
      <c r="B45" s="55"/>
      <c r="C45" s="39" t="s">
        <v>39</v>
      </c>
      <c r="D45" s="35"/>
      <c r="E45" s="36">
        <v>13699.5</v>
      </c>
      <c r="F45" s="25">
        <f t="shared" si="2"/>
        <v>13699.5</v>
      </c>
      <c r="G45" s="9">
        <f t="shared" si="1"/>
        <v>3.851334122859405E-3</v>
      </c>
    </row>
    <row r="46" spans="2:7" ht="14.25" thickTop="1" thickBot="1" x14ac:dyDescent="0.25">
      <c r="B46" s="55"/>
      <c r="C46" s="39" t="s">
        <v>65</v>
      </c>
      <c r="D46" s="35">
        <v>16846.68</v>
      </c>
      <c r="E46" s="36">
        <v>5966.16</v>
      </c>
      <c r="F46" s="25">
        <f t="shared" si="2"/>
        <v>22812.84</v>
      </c>
      <c r="G46" s="9">
        <f t="shared" si="1"/>
        <v>6.4133631980241579E-3</v>
      </c>
    </row>
    <row r="47" spans="2:7" ht="14.25" thickTop="1" thickBot="1" x14ac:dyDescent="0.25">
      <c r="B47" s="55"/>
      <c r="C47" s="39" t="s">
        <v>32</v>
      </c>
      <c r="D47" s="35">
        <v>1874.45</v>
      </c>
      <c r="E47" s="36">
        <v>180302.73</v>
      </c>
      <c r="F47" s="6">
        <f t="shared" si="2"/>
        <v>182177.18000000002</v>
      </c>
      <c r="G47" s="9">
        <f t="shared" si="1"/>
        <v>5.1215386673988103E-2</v>
      </c>
    </row>
    <row r="48" spans="2:7" ht="13.5" thickTop="1" x14ac:dyDescent="0.2">
      <c r="B48" s="31"/>
      <c r="C48" s="10"/>
      <c r="D48" s="37">
        <f>SUM(D4:D47)</f>
        <v>1888939.3699999996</v>
      </c>
      <c r="E48" s="37">
        <f t="shared" ref="E48:G48" si="3">SUM(E4:E47)</f>
        <v>1668139.7</v>
      </c>
      <c r="F48" s="37">
        <f t="shared" si="3"/>
        <v>3557079.0700000003</v>
      </c>
      <c r="G48" s="43">
        <f t="shared" si="3"/>
        <v>0.99999999999999989</v>
      </c>
    </row>
  </sheetData>
  <mergeCells count="3">
    <mergeCell ref="B1:G1"/>
    <mergeCell ref="B4:B35"/>
    <mergeCell ref="B36:B47"/>
  </mergeCells>
  <conditionalFormatting sqref="G4:G47">
    <cfRule type="cellIs" dxfId="9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showGridLines="0" zoomScale="80" zoomScaleNormal="8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5" t="s">
        <v>96</v>
      </c>
      <c r="C4" s="39" t="s">
        <v>2</v>
      </c>
      <c r="D4" s="35">
        <v>404.02</v>
      </c>
      <c r="E4" s="36"/>
      <c r="F4" s="25">
        <f>SUM(D4,E4)</f>
        <v>404.02</v>
      </c>
      <c r="G4" s="9">
        <f>F4/$F$61</f>
        <v>1.3485564467937534E-4</v>
      </c>
    </row>
    <row r="5" spans="2:7" ht="14.25" thickTop="1" thickBot="1" x14ac:dyDescent="0.25">
      <c r="B5" s="55"/>
      <c r="C5" s="39" t="s">
        <v>3</v>
      </c>
      <c r="D5" s="35">
        <v>22900</v>
      </c>
      <c r="E5" s="36"/>
      <c r="F5" s="25">
        <f t="shared" ref="F5:F56" si="0">SUM(D5,E5)</f>
        <v>22900</v>
      </c>
      <c r="G5" s="9">
        <f t="shared" ref="G5:G60" si="1">F5/$F$61</f>
        <v>7.6436668064890243E-3</v>
      </c>
    </row>
    <row r="6" spans="2:7" ht="14.25" thickTop="1" thickBot="1" x14ac:dyDescent="0.25">
      <c r="B6" s="55"/>
      <c r="C6" s="39" t="s">
        <v>4</v>
      </c>
      <c r="D6" s="35">
        <v>31600</v>
      </c>
      <c r="E6" s="36"/>
      <c r="F6" s="25">
        <f t="shared" si="0"/>
        <v>31600</v>
      </c>
      <c r="G6" s="9">
        <f t="shared" si="1"/>
        <v>1.0547592623801448E-2</v>
      </c>
    </row>
    <row r="7" spans="2:7" ht="14.25" thickTop="1" thickBot="1" x14ac:dyDescent="0.25">
      <c r="B7" s="55"/>
      <c r="C7" s="39" t="s">
        <v>7</v>
      </c>
      <c r="D7" s="35">
        <v>111254.8</v>
      </c>
      <c r="E7" s="36">
        <v>161980.1</v>
      </c>
      <c r="F7" s="6">
        <f t="shared" si="0"/>
        <v>273234.90000000002</v>
      </c>
      <c r="G7" s="9">
        <f t="shared" si="1"/>
        <v>9.1201595436871091E-2</v>
      </c>
    </row>
    <row r="8" spans="2:7" ht="14.25" thickTop="1" thickBot="1" x14ac:dyDescent="0.25">
      <c r="B8" s="55"/>
      <c r="C8" s="39" t="s">
        <v>9</v>
      </c>
      <c r="D8" s="35"/>
      <c r="E8" s="36">
        <v>31740.5</v>
      </c>
      <c r="F8" s="25">
        <f t="shared" si="0"/>
        <v>31740.5</v>
      </c>
      <c r="G8" s="9">
        <f t="shared" si="1"/>
        <v>1.0594489356828159E-2</v>
      </c>
    </row>
    <row r="9" spans="2:7" ht="14.25" thickTop="1" thickBot="1" x14ac:dyDescent="0.25">
      <c r="B9" s="55"/>
      <c r="C9" s="39" t="s">
        <v>11</v>
      </c>
      <c r="D9" s="35"/>
      <c r="E9" s="36">
        <v>2733.08</v>
      </c>
      <c r="F9" s="25">
        <f t="shared" si="0"/>
        <v>2733.08</v>
      </c>
      <c r="G9" s="9">
        <f t="shared" si="1"/>
        <v>9.1225995089428042E-4</v>
      </c>
    </row>
    <row r="10" spans="2:7" ht="14.25" thickTop="1" thickBot="1" x14ac:dyDescent="0.25">
      <c r="B10" s="55"/>
      <c r="C10" s="39" t="s">
        <v>12</v>
      </c>
      <c r="D10" s="35"/>
      <c r="E10" s="36">
        <v>428</v>
      </c>
      <c r="F10" s="25">
        <f t="shared" si="0"/>
        <v>428</v>
      </c>
      <c r="G10" s="9">
        <f t="shared" si="1"/>
        <v>1.4285979882870315E-4</v>
      </c>
    </row>
    <row r="11" spans="2:7" ht="14.25" thickTop="1" thickBot="1" x14ac:dyDescent="0.25">
      <c r="B11" s="55"/>
      <c r="C11" s="39" t="s">
        <v>14</v>
      </c>
      <c r="D11" s="35"/>
      <c r="E11" s="36">
        <v>668</v>
      </c>
      <c r="F11" s="25">
        <f t="shared" si="0"/>
        <v>668</v>
      </c>
      <c r="G11" s="9">
        <f t="shared" si="1"/>
        <v>2.2296809723732175E-4</v>
      </c>
    </row>
    <row r="12" spans="2:7" ht="14.25" thickTop="1" thickBot="1" x14ac:dyDescent="0.25">
      <c r="B12" s="55"/>
      <c r="C12" s="39" t="s">
        <v>15</v>
      </c>
      <c r="D12" s="35"/>
      <c r="E12" s="36">
        <v>41988.7</v>
      </c>
      <c r="F12" s="25">
        <f t="shared" si="0"/>
        <v>41988.7</v>
      </c>
      <c r="G12" s="9">
        <f t="shared" si="1"/>
        <v>1.4015180455791514E-2</v>
      </c>
    </row>
    <row r="13" spans="2:7" ht="14.25" thickTop="1" thickBot="1" x14ac:dyDescent="0.25">
      <c r="B13" s="55"/>
      <c r="C13" s="39" t="s">
        <v>16</v>
      </c>
      <c r="D13" s="35">
        <v>12099.5</v>
      </c>
      <c r="E13" s="36">
        <v>6899.44</v>
      </c>
      <c r="F13" s="25">
        <f t="shared" si="0"/>
        <v>18998.939999999999</v>
      </c>
      <c r="G13" s="9">
        <f t="shared" si="1"/>
        <v>6.3415531456976664E-3</v>
      </c>
    </row>
    <row r="14" spans="2:7" ht="14.25" thickTop="1" thickBot="1" x14ac:dyDescent="0.25">
      <c r="B14" s="55"/>
      <c r="C14" s="39" t="s">
        <v>17</v>
      </c>
      <c r="D14" s="35"/>
      <c r="E14" s="36">
        <v>11244.81</v>
      </c>
      <c r="F14" s="25">
        <f t="shared" si="0"/>
        <v>11244.81</v>
      </c>
      <c r="G14" s="9">
        <f t="shared" si="1"/>
        <v>3.7533441459509098E-3</v>
      </c>
    </row>
    <row r="15" spans="2:7" ht="14.25" thickTop="1" thickBot="1" x14ac:dyDescent="0.25">
      <c r="B15" s="55"/>
      <c r="C15" s="39" t="s">
        <v>176</v>
      </c>
      <c r="D15" s="35">
        <v>0</v>
      </c>
      <c r="E15" s="36"/>
      <c r="F15" s="25">
        <f t="shared" si="0"/>
        <v>0</v>
      </c>
      <c r="G15" s="9">
        <f t="shared" si="1"/>
        <v>0</v>
      </c>
    </row>
    <row r="16" spans="2:7" ht="14.25" thickTop="1" thickBot="1" x14ac:dyDescent="0.25">
      <c r="B16" s="55"/>
      <c r="C16" s="39" t="s">
        <v>19</v>
      </c>
      <c r="D16" s="35">
        <v>4965</v>
      </c>
      <c r="E16" s="36">
        <v>32523.7</v>
      </c>
      <c r="F16" s="25">
        <f t="shared" si="0"/>
        <v>37488.699999999997</v>
      </c>
      <c r="G16" s="9">
        <f t="shared" si="1"/>
        <v>1.2513149860629914E-2</v>
      </c>
    </row>
    <row r="17" spans="2:7" ht="14.25" thickTop="1" thickBot="1" x14ac:dyDescent="0.25">
      <c r="B17" s="55"/>
      <c r="C17" s="39" t="s">
        <v>20</v>
      </c>
      <c r="D17" s="35"/>
      <c r="E17" s="36">
        <v>3319.7</v>
      </c>
      <c r="F17" s="25">
        <f t="shared" si="0"/>
        <v>3319.7</v>
      </c>
      <c r="G17" s="9">
        <f t="shared" si="1"/>
        <v>1.1080646592795463E-3</v>
      </c>
    </row>
    <row r="18" spans="2:7" ht="14.25" thickTop="1" thickBot="1" x14ac:dyDescent="0.25">
      <c r="B18" s="55"/>
      <c r="C18" s="39" t="s">
        <v>23</v>
      </c>
      <c r="D18" s="35"/>
      <c r="E18" s="36">
        <v>1562.1</v>
      </c>
      <c r="F18" s="25">
        <f t="shared" si="0"/>
        <v>1562.1</v>
      </c>
      <c r="G18" s="9">
        <f t="shared" si="1"/>
        <v>5.2140488726709622E-4</v>
      </c>
    </row>
    <row r="19" spans="2:7" ht="14.25" thickTop="1" thickBot="1" x14ac:dyDescent="0.25">
      <c r="B19" s="55"/>
      <c r="C19" s="39" t="s">
        <v>76</v>
      </c>
      <c r="D19" s="35"/>
      <c r="E19" s="36">
        <v>6510</v>
      </c>
      <c r="F19" s="25">
        <f t="shared" si="0"/>
        <v>6510</v>
      </c>
      <c r="G19" s="9">
        <f t="shared" si="1"/>
        <v>2.1729375943337795E-3</v>
      </c>
    </row>
    <row r="20" spans="2:7" ht="14.25" thickTop="1" thickBot="1" x14ac:dyDescent="0.25">
      <c r="B20" s="55"/>
      <c r="C20" s="39" t="s">
        <v>24</v>
      </c>
      <c r="D20" s="35">
        <v>56543</v>
      </c>
      <c r="E20" s="36">
        <v>10822.7</v>
      </c>
      <c r="F20" s="25">
        <f t="shared" si="0"/>
        <v>67365.7</v>
      </c>
      <c r="G20" s="9">
        <f t="shared" si="1"/>
        <v>2.2485631658772823E-2</v>
      </c>
    </row>
    <row r="21" spans="2:7" ht="14.25" thickTop="1" thickBot="1" x14ac:dyDescent="0.25">
      <c r="B21" s="55"/>
      <c r="C21" s="39" t="s">
        <v>25</v>
      </c>
      <c r="D21" s="35">
        <v>264</v>
      </c>
      <c r="E21" s="36">
        <v>162.5</v>
      </c>
      <c r="F21" s="25">
        <f t="shared" si="0"/>
        <v>426.5</v>
      </c>
      <c r="G21" s="9">
        <f t="shared" si="1"/>
        <v>1.423591219636493E-4</v>
      </c>
    </row>
    <row r="22" spans="2:7" ht="14.25" thickTop="1" thickBot="1" x14ac:dyDescent="0.25">
      <c r="B22" s="55"/>
      <c r="C22" s="39" t="s">
        <v>26</v>
      </c>
      <c r="D22" s="35"/>
      <c r="E22" s="36">
        <v>3390</v>
      </c>
      <c r="F22" s="25">
        <f t="shared" si="0"/>
        <v>3390</v>
      </c>
      <c r="G22" s="9">
        <f t="shared" si="1"/>
        <v>1.1315297150217376E-3</v>
      </c>
    </row>
    <row r="23" spans="2:7" ht="14.25" thickTop="1" thickBot="1" x14ac:dyDescent="0.25">
      <c r="B23" s="55"/>
      <c r="C23" s="39" t="s">
        <v>27</v>
      </c>
      <c r="D23" s="35"/>
      <c r="E23" s="36">
        <v>2830.4</v>
      </c>
      <c r="F23" s="25">
        <f t="shared" si="0"/>
        <v>2830.4</v>
      </c>
      <c r="G23" s="9">
        <f t="shared" si="1"/>
        <v>9.447438658989753E-4</v>
      </c>
    </row>
    <row r="24" spans="2:7" ht="14.25" thickTop="1" thickBot="1" x14ac:dyDescent="0.25">
      <c r="B24" s="55"/>
      <c r="C24" s="39" t="s">
        <v>28</v>
      </c>
      <c r="D24" s="35"/>
      <c r="E24" s="36">
        <v>1725.5</v>
      </c>
      <c r="F24" s="25">
        <f t="shared" si="0"/>
        <v>1725.5</v>
      </c>
      <c r="G24" s="9">
        <f t="shared" si="1"/>
        <v>5.7594528710029744E-4</v>
      </c>
    </row>
    <row r="25" spans="2:7" ht="14.25" thickTop="1" thickBot="1" x14ac:dyDescent="0.25">
      <c r="B25" s="55"/>
      <c r="C25" s="39" t="s">
        <v>178</v>
      </c>
      <c r="D25" s="35"/>
      <c r="E25" s="36">
        <v>38641.699999999997</v>
      </c>
      <c r="F25" s="25">
        <f t="shared" si="0"/>
        <v>38641.699999999997</v>
      </c>
      <c r="G25" s="9">
        <f t="shared" si="1"/>
        <v>1.2898003477567987E-2</v>
      </c>
    </row>
    <row r="26" spans="2:7" ht="14.25" thickTop="1" thickBot="1" x14ac:dyDescent="0.25">
      <c r="B26" s="55"/>
      <c r="C26" s="39" t="s">
        <v>77</v>
      </c>
      <c r="D26" s="35"/>
      <c r="E26" s="36">
        <v>5400</v>
      </c>
      <c r="F26" s="25">
        <f t="shared" si="0"/>
        <v>5400</v>
      </c>
      <c r="G26" s="9">
        <f t="shared" si="1"/>
        <v>1.8024367141939183E-3</v>
      </c>
    </row>
    <row r="27" spans="2:7" ht="14.25" thickTop="1" thickBot="1" x14ac:dyDescent="0.25">
      <c r="B27" s="55"/>
      <c r="C27" s="39" t="s">
        <v>33</v>
      </c>
      <c r="D27" s="35">
        <v>256283.22</v>
      </c>
      <c r="E27" s="36">
        <v>37074.230000000003</v>
      </c>
      <c r="F27" s="6">
        <f t="shared" si="0"/>
        <v>293357.45</v>
      </c>
      <c r="G27" s="9">
        <f t="shared" si="1"/>
        <v>9.7918192270797538E-2</v>
      </c>
    </row>
    <row r="28" spans="2:7" ht="14.25" thickTop="1" thickBot="1" x14ac:dyDescent="0.25">
      <c r="B28" s="55"/>
      <c r="C28" s="39" t="s">
        <v>34</v>
      </c>
      <c r="D28" s="35">
        <v>27405.8</v>
      </c>
      <c r="E28" s="36">
        <v>36546.550000000003</v>
      </c>
      <c r="F28" s="25">
        <f t="shared" si="0"/>
        <v>63952.350000000006</v>
      </c>
      <c r="G28" s="9">
        <f t="shared" si="1"/>
        <v>2.1346308073885083E-2</v>
      </c>
    </row>
    <row r="29" spans="2:7" ht="14.25" thickTop="1" thickBot="1" x14ac:dyDescent="0.25">
      <c r="B29" s="55"/>
      <c r="C29" s="39" t="s">
        <v>35</v>
      </c>
      <c r="D29" s="35">
        <v>230671.62</v>
      </c>
      <c r="E29" s="36">
        <v>38445.269999999997</v>
      </c>
      <c r="F29" s="6">
        <f t="shared" si="0"/>
        <v>269116.89</v>
      </c>
      <c r="G29" s="9">
        <f t="shared" si="1"/>
        <v>8.9827067212164102E-2</v>
      </c>
    </row>
    <row r="30" spans="2:7" ht="14.25" thickTop="1" thickBot="1" x14ac:dyDescent="0.25">
      <c r="B30" s="55"/>
      <c r="C30" s="39" t="s">
        <v>36</v>
      </c>
      <c r="D30" s="35">
        <v>167111.88</v>
      </c>
      <c r="E30" s="36">
        <v>30690.51</v>
      </c>
      <c r="F30" s="6">
        <f t="shared" si="0"/>
        <v>197802.39</v>
      </c>
      <c r="G30" s="9">
        <f t="shared" si="1"/>
        <v>6.6023387016908144E-2</v>
      </c>
    </row>
    <row r="31" spans="2:7" ht="14.25" thickTop="1" thickBot="1" x14ac:dyDescent="0.25">
      <c r="B31" s="55"/>
      <c r="C31" s="39" t="s">
        <v>38</v>
      </c>
      <c r="D31" s="35">
        <v>9730</v>
      </c>
      <c r="E31" s="36">
        <v>69296.210000000006</v>
      </c>
      <c r="F31" s="25">
        <f t="shared" si="0"/>
        <v>79026.210000000006</v>
      </c>
      <c r="G31" s="9">
        <f t="shared" si="1"/>
        <v>2.6377730053258996E-2</v>
      </c>
    </row>
    <row r="32" spans="2:7" ht="14.25" thickTop="1" thickBot="1" x14ac:dyDescent="0.25">
      <c r="B32" s="55"/>
      <c r="C32" s="39" t="s">
        <v>39</v>
      </c>
      <c r="D32" s="35">
        <v>7253.98</v>
      </c>
      <c r="E32" s="36">
        <v>12245.08</v>
      </c>
      <c r="F32" s="25">
        <f t="shared" si="0"/>
        <v>19499.059999999998</v>
      </c>
      <c r="G32" s="9">
        <f t="shared" si="1"/>
        <v>6.5084854881981595E-3</v>
      </c>
    </row>
    <row r="33" spans="2:7" ht="14.25" thickTop="1" thickBot="1" x14ac:dyDescent="0.25">
      <c r="B33" s="55"/>
      <c r="C33" s="39" t="s">
        <v>41</v>
      </c>
      <c r="D33" s="35"/>
      <c r="E33" s="36">
        <v>126542.26</v>
      </c>
      <c r="F33" s="25">
        <f t="shared" si="0"/>
        <v>126542.26</v>
      </c>
      <c r="G33" s="9">
        <f t="shared" si="1"/>
        <v>4.2237854689087501E-2</v>
      </c>
    </row>
    <row r="34" spans="2:7" ht="14.25" thickTop="1" thickBot="1" x14ac:dyDescent="0.25">
      <c r="B34" s="55"/>
      <c r="C34" s="39" t="s">
        <v>42</v>
      </c>
      <c r="D34" s="35"/>
      <c r="E34" s="36">
        <v>1072.06</v>
      </c>
      <c r="F34" s="25">
        <f t="shared" si="0"/>
        <v>1072.06</v>
      </c>
      <c r="G34" s="9">
        <f t="shared" si="1"/>
        <v>3.5783709329976517E-4</v>
      </c>
    </row>
    <row r="35" spans="2:7" ht="14.25" thickTop="1" thickBot="1" x14ac:dyDescent="0.25">
      <c r="B35" s="55"/>
      <c r="C35" s="39" t="s">
        <v>43</v>
      </c>
      <c r="D35" s="35"/>
      <c r="E35" s="36">
        <v>1069.1199999999999</v>
      </c>
      <c r="F35" s="25">
        <f t="shared" si="0"/>
        <v>1069.1199999999999</v>
      </c>
      <c r="G35" s="9">
        <f t="shared" si="1"/>
        <v>3.5685576664425957E-4</v>
      </c>
    </row>
    <row r="36" spans="2:7" ht="14.25" thickTop="1" thickBot="1" x14ac:dyDescent="0.25">
      <c r="B36" s="55"/>
      <c r="C36" s="39" t="s">
        <v>210</v>
      </c>
      <c r="D36" s="35"/>
      <c r="E36" s="36">
        <v>11869.8</v>
      </c>
      <c r="F36" s="25">
        <f t="shared" si="0"/>
        <v>11869.8</v>
      </c>
      <c r="G36" s="9">
        <f t="shared" si="1"/>
        <v>3.9619561685442541E-3</v>
      </c>
    </row>
    <row r="37" spans="2:7" ht="14.25" thickTop="1" thickBot="1" x14ac:dyDescent="0.25">
      <c r="B37" s="55"/>
      <c r="C37" s="39" t="s">
        <v>45</v>
      </c>
      <c r="D37" s="35"/>
      <c r="E37" s="36">
        <v>3030.6</v>
      </c>
      <c r="F37" s="25">
        <f t="shared" si="0"/>
        <v>3030.6</v>
      </c>
      <c r="G37" s="9">
        <f t="shared" si="1"/>
        <v>1.0115675381548311E-3</v>
      </c>
    </row>
    <row r="38" spans="2:7" ht="14.25" customHeight="1" thickTop="1" thickBot="1" x14ac:dyDescent="0.25">
      <c r="B38" s="55"/>
      <c r="C38" s="39" t="s">
        <v>101</v>
      </c>
      <c r="D38" s="35"/>
      <c r="E38" s="36">
        <v>1896</v>
      </c>
      <c r="F38" s="25">
        <f t="shared" si="0"/>
        <v>1896</v>
      </c>
      <c r="G38" s="9">
        <f t="shared" si="1"/>
        <v>6.3285555742808686E-4</v>
      </c>
    </row>
    <row r="39" spans="2:7" ht="14.25" thickTop="1" thickBot="1" x14ac:dyDescent="0.25">
      <c r="B39" s="55"/>
      <c r="C39" s="39" t="s">
        <v>48</v>
      </c>
      <c r="D39" s="35">
        <v>20909.98</v>
      </c>
      <c r="E39" s="36">
        <v>2523.29</v>
      </c>
      <c r="F39" s="25">
        <f t="shared" si="0"/>
        <v>23433.27</v>
      </c>
      <c r="G39" s="9">
        <f t="shared" si="1"/>
        <v>7.8216641077072067E-3</v>
      </c>
    </row>
    <row r="40" spans="2:7" ht="14.25" thickTop="1" thickBot="1" x14ac:dyDescent="0.25">
      <c r="B40" s="55"/>
      <c r="C40" s="39" t="s">
        <v>50</v>
      </c>
      <c r="D40" s="35"/>
      <c r="E40" s="36">
        <v>967.5</v>
      </c>
      <c r="F40" s="25">
        <f t="shared" si="0"/>
        <v>967.5</v>
      </c>
      <c r="G40" s="9">
        <f t="shared" si="1"/>
        <v>3.2293657795974372E-4</v>
      </c>
    </row>
    <row r="41" spans="2:7" ht="14.25" customHeight="1" thickTop="1" thickBot="1" x14ac:dyDescent="0.25">
      <c r="B41" s="55"/>
      <c r="C41" s="39" t="s">
        <v>78</v>
      </c>
      <c r="D41" s="35">
        <v>94</v>
      </c>
      <c r="E41" s="36">
        <v>1921</v>
      </c>
      <c r="F41" s="25">
        <f t="shared" si="0"/>
        <v>2015</v>
      </c>
      <c r="G41" s="9">
        <f t="shared" si="1"/>
        <v>6.7257592205569364E-4</v>
      </c>
    </row>
    <row r="42" spans="2:7" ht="14.25" thickTop="1" thickBot="1" x14ac:dyDescent="0.25">
      <c r="B42" s="55"/>
      <c r="C42" s="39" t="s">
        <v>53</v>
      </c>
      <c r="D42" s="35">
        <v>49573.13</v>
      </c>
      <c r="E42" s="36">
        <v>33195.99</v>
      </c>
      <c r="F42" s="25">
        <f t="shared" si="0"/>
        <v>82769.119999999995</v>
      </c>
      <c r="G42" s="9">
        <f t="shared" si="1"/>
        <v>2.7627055683244837E-2</v>
      </c>
    </row>
    <row r="43" spans="2:7" ht="14.25" thickTop="1" thickBot="1" x14ac:dyDescent="0.25">
      <c r="B43" s="55"/>
      <c r="C43" s="39" t="s">
        <v>189</v>
      </c>
      <c r="D43" s="35">
        <v>1080</v>
      </c>
      <c r="E43" s="36"/>
      <c r="F43" s="25">
        <f t="shared" si="0"/>
        <v>1080</v>
      </c>
      <c r="G43" s="9">
        <f t="shared" si="1"/>
        <v>3.6048734283878367E-4</v>
      </c>
    </row>
    <row r="44" spans="2:7" ht="14.25" thickTop="1" thickBot="1" x14ac:dyDescent="0.25">
      <c r="B44" s="55"/>
      <c r="C44" s="39" t="s">
        <v>58</v>
      </c>
      <c r="D44" s="35">
        <v>264.43</v>
      </c>
      <c r="E44" s="36">
        <v>834.33</v>
      </c>
      <c r="F44" s="25">
        <f t="shared" si="0"/>
        <v>1098.76</v>
      </c>
      <c r="G44" s="9">
        <f t="shared" si="1"/>
        <v>3.66749141497724E-4</v>
      </c>
    </row>
    <row r="45" spans="2:7" ht="14.25" thickTop="1" thickBot="1" x14ac:dyDescent="0.25">
      <c r="B45" s="55"/>
      <c r="C45" s="39" t="s">
        <v>79</v>
      </c>
      <c r="D45" s="35">
        <v>2275</v>
      </c>
      <c r="E45" s="36"/>
      <c r="F45" s="25">
        <f t="shared" si="0"/>
        <v>2275</v>
      </c>
      <c r="G45" s="9">
        <f t="shared" si="1"/>
        <v>7.5935991199836369E-4</v>
      </c>
    </row>
    <row r="46" spans="2:7" ht="14.25" thickTop="1" thickBot="1" x14ac:dyDescent="0.25">
      <c r="B46" s="55"/>
      <c r="C46" s="39" t="s">
        <v>190</v>
      </c>
      <c r="D46" s="35">
        <v>13791.54</v>
      </c>
      <c r="E46" s="36"/>
      <c r="F46" s="25">
        <f t="shared" si="0"/>
        <v>13791.54</v>
      </c>
      <c r="G46" s="9">
        <f t="shared" si="1"/>
        <v>4.6034033409766651E-3</v>
      </c>
    </row>
    <row r="47" spans="2:7" ht="14.25" thickTop="1" thickBot="1" x14ac:dyDescent="0.25">
      <c r="B47" s="55"/>
      <c r="C47" s="39" t="s">
        <v>59</v>
      </c>
      <c r="D47" s="35">
        <v>1011.3</v>
      </c>
      <c r="E47" s="36"/>
      <c r="F47" s="25">
        <f t="shared" si="0"/>
        <v>1011.3</v>
      </c>
      <c r="G47" s="9">
        <f t="shared" si="1"/>
        <v>3.3755634241931657E-4</v>
      </c>
    </row>
    <row r="48" spans="2:7" ht="14.25" thickTop="1" thickBot="1" x14ac:dyDescent="0.25">
      <c r="B48" s="55"/>
      <c r="C48" s="39" t="s">
        <v>60</v>
      </c>
      <c r="D48" s="35">
        <v>2213.64</v>
      </c>
      <c r="E48" s="36"/>
      <c r="F48" s="25">
        <f t="shared" si="0"/>
        <v>2213.64</v>
      </c>
      <c r="G48" s="9">
        <f t="shared" si="1"/>
        <v>7.3887889037189351E-4</v>
      </c>
    </row>
    <row r="49" spans="2:7" ht="14.25" thickTop="1" thickBot="1" x14ac:dyDescent="0.25">
      <c r="B49" s="55"/>
      <c r="C49" s="39" t="s">
        <v>56</v>
      </c>
      <c r="D49" s="35">
        <v>1799.34</v>
      </c>
      <c r="E49" s="36">
        <v>1697.18</v>
      </c>
      <c r="F49" s="25">
        <f t="shared" si="0"/>
        <v>3496.52</v>
      </c>
      <c r="G49" s="9">
        <f t="shared" si="1"/>
        <v>1.1670844481320962E-3</v>
      </c>
    </row>
    <row r="50" spans="2:7" ht="14.25" thickTop="1" thickBot="1" x14ac:dyDescent="0.25">
      <c r="B50" s="55" t="s">
        <v>64</v>
      </c>
      <c r="C50" s="39" t="s">
        <v>3</v>
      </c>
      <c r="D50" s="35">
        <v>487536</v>
      </c>
      <c r="E50" s="36"/>
      <c r="F50" s="6">
        <f t="shared" si="0"/>
        <v>487536</v>
      </c>
      <c r="G50" s="9">
        <f t="shared" si="1"/>
        <v>0.16273199738726782</v>
      </c>
    </row>
    <row r="51" spans="2:7" ht="14.25" thickTop="1" thickBot="1" x14ac:dyDescent="0.25">
      <c r="B51" s="55"/>
      <c r="C51" s="39" t="s">
        <v>8</v>
      </c>
      <c r="D51" s="35">
        <v>49302.8</v>
      </c>
      <c r="E51" s="36">
        <v>39066.75</v>
      </c>
      <c r="F51" s="25">
        <f t="shared" si="0"/>
        <v>88369.55</v>
      </c>
      <c r="G51" s="9">
        <f t="shared" si="1"/>
        <v>2.9496392840147257E-2</v>
      </c>
    </row>
    <row r="52" spans="2:7" ht="14.25" thickTop="1" thickBot="1" x14ac:dyDescent="0.25">
      <c r="B52" s="55"/>
      <c r="C52" s="39" t="s">
        <v>176</v>
      </c>
      <c r="D52" s="35"/>
      <c r="E52" s="36">
        <v>6400</v>
      </c>
      <c r="F52" s="25">
        <f t="shared" si="0"/>
        <v>6400</v>
      </c>
      <c r="G52" s="9">
        <f t="shared" si="1"/>
        <v>2.1362212908964959E-3</v>
      </c>
    </row>
    <row r="53" spans="2:7" ht="14.25" thickTop="1" thickBot="1" x14ac:dyDescent="0.25">
      <c r="B53" s="55"/>
      <c r="C53" s="39" t="s">
        <v>20</v>
      </c>
      <c r="D53" s="35"/>
      <c r="E53" s="36">
        <v>2247</v>
      </c>
      <c r="F53" s="25">
        <f t="shared" si="0"/>
        <v>2247</v>
      </c>
      <c r="G53" s="9">
        <f t="shared" si="1"/>
        <v>7.5001394385069162E-4</v>
      </c>
    </row>
    <row r="54" spans="2:7" ht="14.25" thickTop="1" thickBot="1" x14ac:dyDescent="0.25">
      <c r="B54" s="55"/>
      <c r="C54" s="39" t="s">
        <v>33</v>
      </c>
      <c r="D54" s="35">
        <v>14995.17</v>
      </c>
      <c r="E54" s="36">
        <v>44312.25</v>
      </c>
      <c r="F54" s="25">
        <f t="shared" si="0"/>
        <v>59307.42</v>
      </c>
      <c r="G54" s="9">
        <f t="shared" si="1"/>
        <v>1.9795902080021976E-2</v>
      </c>
    </row>
    <row r="55" spans="2:7" ht="14.25" thickTop="1" thickBot="1" x14ac:dyDescent="0.25">
      <c r="B55" s="55"/>
      <c r="C55" s="39" t="s">
        <v>34</v>
      </c>
      <c r="D55" s="35">
        <v>82575.86</v>
      </c>
      <c r="E55" s="36">
        <v>107598.76</v>
      </c>
      <c r="F55" s="6">
        <f t="shared" si="0"/>
        <v>190174.62</v>
      </c>
      <c r="G55" s="9">
        <f t="shared" si="1"/>
        <v>6.3477355036273525E-2</v>
      </c>
    </row>
    <row r="56" spans="2:7" ht="14.25" thickTop="1" thickBot="1" x14ac:dyDescent="0.25">
      <c r="B56" s="55"/>
      <c r="C56" s="39" t="s">
        <v>35</v>
      </c>
      <c r="D56" s="35">
        <v>38445.269999999997</v>
      </c>
      <c r="E56" s="36">
        <v>38445.269999999997</v>
      </c>
      <c r="F56" s="25">
        <f t="shared" si="0"/>
        <v>76890.539999999994</v>
      </c>
      <c r="G56" s="9">
        <f t="shared" si="1"/>
        <v>2.5664876346332598E-2</v>
      </c>
    </row>
    <row r="57" spans="2:7" ht="14.25" thickTop="1" thickBot="1" x14ac:dyDescent="0.25">
      <c r="B57" s="55"/>
      <c r="C57" s="39" t="s">
        <v>36</v>
      </c>
      <c r="D57" s="35">
        <v>79427.94</v>
      </c>
      <c r="E57" s="36">
        <v>25984.48</v>
      </c>
      <c r="F57" s="25">
        <f t="shared" ref="F57:F60" si="2">SUM(D57,E57)</f>
        <v>105412.42</v>
      </c>
      <c r="G57" s="9">
        <f t="shared" si="1"/>
        <v>3.5185039988894308E-2</v>
      </c>
    </row>
    <row r="58" spans="2:7" ht="14.25" thickTop="1" thickBot="1" x14ac:dyDescent="0.25">
      <c r="B58" s="55"/>
      <c r="C58" s="39" t="s">
        <v>38</v>
      </c>
      <c r="D58" s="35"/>
      <c r="E58" s="36">
        <v>78299.39</v>
      </c>
      <c r="F58" s="25">
        <f t="shared" si="2"/>
        <v>78299.39</v>
      </c>
      <c r="G58" s="9">
        <f t="shared" si="1"/>
        <v>2.6135128747220026E-2</v>
      </c>
    </row>
    <row r="59" spans="2:7" ht="14.25" thickTop="1" thickBot="1" x14ac:dyDescent="0.25">
      <c r="B59" s="55"/>
      <c r="C59" s="39" t="s">
        <v>41</v>
      </c>
      <c r="D59" s="35"/>
      <c r="E59" s="36">
        <v>92915.69</v>
      </c>
      <c r="F59" s="25">
        <f t="shared" si="2"/>
        <v>92915.69</v>
      </c>
      <c r="G59" s="9">
        <f t="shared" si="1"/>
        <v>3.1013824255677912E-2</v>
      </c>
    </row>
    <row r="60" spans="2:7" ht="14.25" thickTop="1" thickBot="1" x14ac:dyDescent="0.25">
      <c r="B60" s="55"/>
      <c r="C60" s="39" t="s">
        <v>190</v>
      </c>
      <c r="D60" s="35">
        <v>1404.58</v>
      </c>
      <c r="E60" s="36"/>
      <c r="F60" s="25">
        <f t="shared" si="2"/>
        <v>1404.58</v>
      </c>
      <c r="G60" s="9">
        <f t="shared" si="1"/>
        <v>4.6882714074490624E-4</v>
      </c>
    </row>
    <row r="61" spans="2:7" ht="13.5" thickTop="1" x14ac:dyDescent="0.2">
      <c r="B61" s="31"/>
      <c r="C61" s="10"/>
      <c r="D61" s="37">
        <f>SUM(D4:D60)</f>
        <v>1785186.8000000003</v>
      </c>
      <c r="E61" s="37">
        <f t="shared" ref="E61:G61" si="3">SUM(E4:E60)</f>
        <v>1210757.5</v>
      </c>
      <c r="F61" s="37">
        <f t="shared" si="3"/>
        <v>2995944.3000000007</v>
      </c>
      <c r="G61" s="43">
        <f t="shared" si="3"/>
        <v>0.99999999999999978</v>
      </c>
    </row>
  </sheetData>
  <mergeCells count="3">
    <mergeCell ref="B1:G1"/>
    <mergeCell ref="B4:B49"/>
    <mergeCell ref="B50:B60"/>
  </mergeCells>
  <conditionalFormatting sqref="G4:G60">
    <cfRule type="cellIs" dxfId="8" priority="1" operator="greaterThan">
      <formula>0.0499</formula>
    </cfRule>
    <cfRule type="cellIs" dxfId="7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7"/>
  <sheetViews>
    <sheetView showGridLines="0" zoomScale="80" zoomScaleNormal="8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width="54.28515625" style="28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53" t="s">
        <v>206</v>
      </c>
      <c r="C1" s="53"/>
      <c r="D1" s="53"/>
      <c r="E1" s="53"/>
      <c r="F1" s="53"/>
      <c r="G1" s="53"/>
    </row>
    <row r="3" spans="2:7" ht="14.25" customHeight="1" thickBot="1" x14ac:dyDescent="0.25">
      <c r="B3" s="27" t="s">
        <v>69</v>
      </c>
      <c r="C3" s="11" t="s">
        <v>66</v>
      </c>
      <c r="D3" s="21" t="s">
        <v>81</v>
      </c>
      <c r="E3" s="12" t="s">
        <v>1</v>
      </c>
      <c r="F3" s="12" t="s">
        <v>67</v>
      </c>
      <c r="G3" s="12" t="s">
        <v>70</v>
      </c>
    </row>
    <row r="4" spans="2:7" ht="14.25" customHeight="1" thickTop="1" thickBot="1" x14ac:dyDescent="0.25">
      <c r="B4" s="55" t="s">
        <v>96</v>
      </c>
      <c r="C4" s="39" t="s">
        <v>2</v>
      </c>
      <c r="D4" s="35">
        <v>2972.94</v>
      </c>
      <c r="E4" s="36"/>
      <c r="F4" s="25">
        <f>SUM(D4,E4)</f>
        <v>2972.94</v>
      </c>
      <c r="G4" s="9">
        <f>F4/$F$57</f>
        <v>1.440317726259345E-3</v>
      </c>
    </row>
    <row r="5" spans="2:7" ht="14.25" thickTop="1" thickBot="1" x14ac:dyDescent="0.25">
      <c r="B5" s="55"/>
      <c r="C5" s="39" t="s">
        <v>3</v>
      </c>
      <c r="D5" s="35">
        <v>21400</v>
      </c>
      <c r="E5" s="36">
        <v>1200</v>
      </c>
      <c r="F5" s="25">
        <f t="shared" ref="F5:F53" si="0">SUM(D5,E5)</f>
        <v>22600</v>
      </c>
      <c r="G5" s="9">
        <f t="shared" ref="G5:G56" si="1">F5/$F$57</f>
        <v>1.0949154915155097E-2</v>
      </c>
    </row>
    <row r="6" spans="2:7" ht="14.25" thickTop="1" thickBot="1" x14ac:dyDescent="0.25">
      <c r="B6" s="55"/>
      <c r="C6" s="39" t="s">
        <v>4</v>
      </c>
      <c r="D6" s="35">
        <v>800</v>
      </c>
      <c r="E6" s="36"/>
      <c r="F6" s="25">
        <f t="shared" si="0"/>
        <v>800</v>
      </c>
      <c r="G6" s="9">
        <f t="shared" si="1"/>
        <v>3.8758070496124238E-4</v>
      </c>
    </row>
    <row r="7" spans="2:7" ht="14.25" thickTop="1" thickBot="1" x14ac:dyDescent="0.25">
      <c r="B7" s="55"/>
      <c r="C7" s="39" t="s">
        <v>5</v>
      </c>
      <c r="D7" s="35">
        <v>7865.44</v>
      </c>
      <c r="E7" s="36"/>
      <c r="F7" s="25">
        <f t="shared" si="0"/>
        <v>7865.44</v>
      </c>
      <c r="G7" s="9">
        <f t="shared" si="1"/>
        <v>3.8106159750379426E-3</v>
      </c>
    </row>
    <row r="8" spans="2:7" ht="14.25" thickTop="1" thickBot="1" x14ac:dyDescent="0.25">
      <c r="B8" s="55"/>
      <c r="C8" s="39" t="s">
        <v>7</v>
      </c>
      <c r="D8" s="35">
        <v>37467.800000000003</v>
      </c>
      <c r="E8" s="36"/>
      <c r="F8" s="25">
        <f t="shared" si="0"/>
        <v>37467.800000000003</v>
      </c>
      <c r="G8" s="9">
        <f t="shared" si="1"/>
        <v>1.8152245421683547E-2</v>
      </c>
    </row>
    <row r="9" spans="2:7" ht="14.25" thickTop="1" thickBot="1" x14ac:dyDescent="0.25">
      <c r="B9" s="55"/>
      <c r="C9" s="39" t="s">
        <v>10</v>
      </c>
      <c r="D9" s="35"/>
      <c r="E9" s="36">
        <v>1356</v>
      </c>
      <c r="F9" s="25">
        <f t="shared" si="0"/>
        <v>1356</v>
      </c>
      <c r="G9" s="9">
        <f t="shared" si="1"/>
        <v>6.5694929490930584E-4</v>
      </c>
    </row>
    <row r="10" spans="2:7" ht="14.25" thickTop="1" thickBot="1" x14ac:dyDescent="0.25">
      <c r="B10" s="55"/>
      <c r="C10" s="39" t="s">
        <v>207</v>
      </c>
      <c r="D10" s="35"/>
      <c r="E10" s="36">
        <v>121.56</v>
      </c>
      <c r="F10" s="25">
        <f t="shared" si="0"/>
        <v>121.56</v>
      </c>
      <c r="G10" s="9">
        <f t="shared" si="1"/>
        <v>5.889288811886078E-5</v>
      </c>
    </row>
    <row r="11" spans="2:7" ht="14.25" thickTop="1" thickBot="1" x14ac:dyDescent="0.25">
      <c r="B11" s="55"/>
      <c r="C11" s="39" t="s">
        <v>11</v>
      </c>
      <c r="D11" s="35"/>
      <c r="E11" s="36">
        <v>5923.18</v>
      </c>
      <c r="F11" s="25">
        <f t="shared" si="0"/>
        <v>5923.18</v>
      </c>
      <c r="G11" s="9">
        <f t="shared" si="1"/>
        <v>2.8696378500154144E-3</v>
      </c>
    </row>
    <row r="12" spans="2:7" ht="14.25" thickTop="1" thickBot="1" x14ac:dyDescent="0.25">
      <c r="B12" s="55"/>
      <c r="C12" s="39" t="s">
        <v>99</v>
      </c>
      <c r="D12" s="35"/>
      <c r="E12" s="36">
        <v>1560</v>
      </c>
      <c r="F12" s="25">
        <f t="shared" si="0"/>
        <v>1560</v>
      </c>
      <c r="G12" s="9">
        <f t="shared" si="1"/>
        <v>7.5578237467442265E-4</v>
      </c>
    </row>
    <row r="13" spans="2:7" ht="14.25" thickTop="1" thickBot="1" x14ac:dyDescent="0.25">
      <c r="B13" s="55"/>
      <c r="C13" s="39" t="s">
        <v>14</v>
      </c>
      <c r="D13" s="35"/>
      <c r="E13" s="36">
        <v>99.45</v>
      </c>
      <c r="F13" s="25">
        <f t="shared" si="0"/>
        <v>99.45</v>
      </c>
      <c r="G13" s="9">
        <f t="shared" si="1"/>
        <v>4.8181126385494442E-5</v>
      </c>
    </row>
    <row r="14" spans="2:7" ht="14.25" thickTop="1" thickBot="1" x14ac:dyDescent="0.25">
      <c r="B14" s="55"/>
      <c r="C14" s="39" t="s">
        <v>15</v>
      </c>
      <c r="D14" s="35"/>
      <c r="E14" s="36">
        <v>15190</v>
      </c>
      <c r="F14" s="25">
        <f t="shared" si="0"/>
        <v>15190</v>
      </c>
      <c r="G14" s="9">
        <f t="shared" si="1"/>
        <v>7.3591886354515889E-3</v>
      </c>
    </row>
    <row r="15" spans="2:7" ht="14.25" thickTop="1" thickBot="1" x14ac:dyDescent="0.25">
      <c r="B15" s="55"/>
      <c r="C15" s="39" t="s">
        <v>16</v>
      </c>
      <c r="D15" s="35"/>
      <c r="E15" s="36">
        <v>1475.06</v>
      </c>
      <c r="F15" s="25">
        <f t="shared" si="0"/>
        <v>1475.06</v>
      </c>
      <c r="G15" s="9">
        <f t="shared" si="1"/>
        <v>7.1463099332516264E-4</v>
      </c>
    </row>
    <row r="16" spans="2:7" ht="14.25" thickTop="1" thickBot="1" x14ac:dyDescent="0.25">
      <c r="B16" s="55"/>
      <c r="C16" s="39" t="s">
        <v>17</v>
      </c>
      <c r="D16" s="35"/>
      <c r="E16" s="36">
        <v>2065.5100000000002</v>
      </c>
      <c r="F16" s="25">
        <f t="shared" si="0"/>
        <v>2065.5100000000002</v>
      </c>
      <c r="G16" s="9">
        <f t="shared" si="1"/>
        <v>1.0006897773806196E-3</v>
      </c>
    </row>
    <row r="17" spans="2:7" ht="14.25" thickTop="1" thickBot="1" x14ac:dyDescent="0.25">
      <c r="B17" s="55"/>
      <c r="C17" s="39" t="s">
        <v>19</v>
      </c>
      <c r="D17" s="35">
        <v>4140</v>
      </c>
      <c r="E17" s="36">
        <v>28306.76</v>
      </c>
      <c r="F17" s="25">
        <f t="shared" si="0"/>
        <v>32446.76</v>
      </c>
      <c r="G17" s="9">
        <f t="shared" si="1"/>
        <v>1.5719672643135299E-2</v>
      </c>
    </row>
    <row r="18" spans="2:7" ht="14.25" thickTop="1" thickBot="1" x14ac:dyDescent="0.25">
      <c r="B18" s="55"/>
      <c r="C18" s="39" t="s">
        <v>103</v>
      </c>
      <c r="D18" s="35"/>
      <c r="E18" s="36">
        <v>3155</v>
      </c>
      <c r="F18" s="25">
        <f t="shared" si="0"/>
        <v>3155</v>
      </c>
      <c r="G18" s="9">
        <f t="shared" si="1"/>
        <v>1.5285214051908996E-3</v>
      </c>
    </row>
    <row r="19" spans="2:7" ht="14.25" thickTop="1" thickBot="1" x14ac:dyDescent="0.25">
      <c r="B19" s="55"/>
      <c r="C19" s="39" t="s">
        <v>20</v>
      </c>
      <c r="D19" s="35"/>
      <c r="E19" s="36">
        <v>4547.01</v>
      </c>
      <c r="F19" s="25">
        <f t="shared" si="0"/>
        <v>4547.01</v>
      </c>
      <c r="G19" s="9">
        <f t="shared" si="1"/>
        <v>2.2029166765822734E-3</v>
      </c>
    </row>
    <row r="20" spans="2:7" ht="14.25" thickTop="1" thickBot="1" x14ac:dyDescent="0.25">
      <c r="B20" s="55"/>
      <c r="C20" s="39" t="s">
        <v>21</v>
      </c>
      <c r="D20" s="35"/>
      <c r="E20" s="36">
        <v>2399.94</v>
      </c>
      <c r="F20" s="25">
        <f t="shared" si="0"/>
        <v>2399.94</v>
      </c>
      <c r="G20" s="9">
        <f t="shared" si="1"/>
        <v>1.1627130463308551E-3</v>
      </c>
    </row>
    <row r="21" spans="2:7" ht="14.25" thickTop="1" thickBot="1" x14ac:dyDescent="0.25">
      <c r="B21" s="55"/>
      <c r="C21" s="39" t="s">
        <v>23</v>
      </c>
      <c r="D21" s="35"/>
      <c r="E21" s="36">
        <v>355</v>
      </c>
      <c r="F21" s="25">
        <f t="shared" si="0"/>
        <v>355</v>
      </c>
      <c r="G21" s="9">
        <f t="shared" si="1"/>
        <v>1.7198893782655129E-4</v>
      </c>
    </row>
    <row r="22" spans="2:7" ht="14.25" thickTop="1" thickBot="1" x14ac:dyDescent="0.25">
      <c r="B22" s="55"/>
      <c r="C22" s="39" t="s">
        <v>24</v>
      </c>
      <c r="D22" s="35">
        <v>1498.2</v>
      </c>
      <c r="E22" s="36">
        <v>2236.7199999999998</v>
      </c>
      <c r="F22" s="25">
        <f t="shared" si="0"/>
        <v>3734.92</v>
      </c>
      <c r="G22" s="9">
        <f t="shared" si="1"/>
        <v>1.8094786582173042E-3</v>
      </c>
    </row>
    <row r="23" spans="2:7" ht="14.25" thickTop="1" thickBot="1" x14ac:dyDescent="0.25">
      <c r="B23" s="55"/>
      <c r="C23" s="39" t="s">
        <v>27</v>
      </c>
      <c r="D23" s="35"/>
      <c r="E23" s="36">
        <v>757.85</v>
      </c>
      <c r="F23" s="25">
        <f t="shared" si="0"/>
        <v>757.85</v>
      </c>
      <c r="G23" s="9">
        <f t="shared" si="1"/>
        <v>3.6716004656859691E-4</v>
      </c>
    </row>
    <row r="24" spans="2:7" ht="14.25" thickTop="1" thickBot="1" x14ac:dyDescent="0.25">
      <c r="B24" s="55"/>
      <c r="C24" s="39" t="s">
        <v>28</v>
      </c>
      <c r="D24" s="35"/>
      <c r="E24" s="36">
        <v>1922.45</v>
      </c>
      <c r="F24" s="25">
        <f t="shared" si="0"/>
        <v>1922.45</v>
      </c>
      <c r="G24" s="9">
        <f t="shared" si="1"/>
        <v>9.3138065781592553E-4</v>
      </c>
    </row>
    <row r="25" spans="2:7" ht="14.25" thickTop="1" thickBot="1" x14ac:dyDescent="0.25">
      <c r="B25" s="55"/>
      <c r="C25" s="39" t="s">
        <v>208</v>
      </c>
      <c r="D25" s="35">
        <v>88.5</v>
      </c>
      <c r="E25" s="36"/>
      <c r="F25" s="25">
        <f t="shared" si="0"/>
        <v>88.5</v>
      </c>
      <c r="G25" s="9">
        <f t="shared" si="1"/>
        <v>4.2876115486337433E-5</v>
      </c>
    </row>
    <row r="26" spans="2:7" ht="14.25" thickTop="1" thickBot="1" x14ac:dyDescent="0.25">
      <c r="B26" s="55"/>
      <c r="C26" s="39" t="s">
        <v>32</v>
      </c>
      <c r="D26" s="35"/>
      <c r="E26" s="36">
        <v>942</v>
      </c>
      <c r="F26" s="25">
        <f t="shared" si="0"/>
        <v>942</v>
      </c>
      <c r="G26" s="9">
        <f t="shared" si="1"/>
        <v>4.5637628009186288E-4</v>
      </c>
    </row>
    <row r="27" spans="2:7" ht="14.25" thickTop="1" thickBot="1" x14ac:dyDescent="0.25">
      <c r="B27" s="55"/>
      <c r="C27" s="39" t="s">
        <v>33</v>
      </c>
      <c r="D27" s="35">
        <v>136475.99</v>
      </c>
      <c r="E27" s="36">
        <v>90103.96</v>
      </c>
      <c r="F27" s="6">
        <f t="shared" si="0"/>
        <v>226579.95</v>
      </c>
      <c r="G27" s="9">
        <f t="shared" si="1"/>
        <v>0.10977252093885381</v>
      </c>
    </row>
    <row r="28" spans="2:7" ht="14.25" thickTop="1" thickBot="1" x14ac:dyDescent="0.25">
      <c r="B28" s="55"/>
      <c r="C28" s="39" t="s">
        <v>34</v>
      </c>
      <c r="D28" s="35">
        <v>196731.79</v>
      </c>
      <c r="E28" s="36">
        <v>125510.56</v>
      </c>
      <c r="F28" s="6">
        <f t="shared" si="0"/>
        <v>322242.34999999998</v>
      </c>
      <c r="G28" s="9">
        <f t="shared" si="1"/>
        <v>0.15611864647670923</v>
      </c>
    </row>
    <row r="29" spans="2:7" ht="14.25" thickTop="1" thickBot="1" x14ac:dyDescent="0.25">
      <c r="B29" s="55"/>
      <c r="C29" s="39" t="s">
        <v>35</v>
      </c>
      <c r="D29" s="35">
        <v>192355.8</v>
      </c>
      <c r="E29" s="36">
        <v>96177.9</v>
      </c>
      <c r="F29" s="6">
        <f t="shared" si="0"/>
        <v>288533.69999999995</v>
      </c>
      <c r="G29" s="9">
        <f t="shared" si="1"/>
        <v>0.1397876185638445</v>
      </c>
    </row>
    <row r="30" spans="2:7" ht="14.25" thickTop="1" thickBot="1" x14ac:dyDescent="0.25">
      <c r="B30" s="55"/>
      <c r="C30" s="39" t="s">
        <v>36</v>
      </c>
      <c r="D30" s="35">
        <v>65579.66</v>
      </c>
      <c r="E30" s="36">
        <v>34321.03</v>
      </c>
      <c r="F30" s="25">
        <f t="shared" si="0"/>
        <v>99900.69</v>
      </c>
      <c r="G30" s="9">
        <f t="shared" si="1"/>
        <v>4.8399474820393168E-2</v>
      </c>
    </row>
    <row r="31" spans="2:7" ht="14.25" thickTop="1" thickBot="1" x14ac:dyDescent="0.25">
      <c r="B31" s="55"/>
      <c r="C31" s="39" t="s">
        <v>77</v>
      </c>
      <c r="D31" s="35"/>
      <c r="E31" s="36">
        <v>9433.6200000000008</v>
      </c>
      <c r="F31" s="25">
        <f t="shared" si="0"/>
        <v>9433.6200000000008</v>
      </c>
      <c r="G31" s="9">
        <f t="shared" si="1"/>
        <v>4.5703613624205946E-3</v>
      </c>
    </row>
    <row r="32" spans="2:7" ht="14.25" thickTop="1" thickBot="1" x14ac:dyDescent="0.25">
      <c r="B32" s="55"/>
      <c r="C32" s="39" t="s">
        <v>38</v>
      </c>
      <c r="D32" s="35">
        <v>59370.64</v>
      </c>
      <c r="E32" s="36">
        <v>22200</v>
      </c>
      <c r="F32" s="25">
        <f t="shared" si="0"/>
        <v>81570.64</v>
      </c>
      <c r="G32" s="9">
        <f t="shared" si="1"/>
        <v>3.9519007694174643E-2</v>
      </c>
    </row>
    <row r="33" spans="2:7" ht="14.25" customHeight="1" thickTop="1" thickBot="1" x14ac:dyDescent="0.25">
      <c r="B33" s="55"/>
      <c r="C33" s="39" t="s">
        <v>39</v>
      </c>
      <c r="D33" s="35">
        <v>3317.79</v>
      </c>
      <c r="E33" s="36">
        <v>25247.41</v>
      </c>
      <c r="F33" s="25">
        <f t="shared" si="0"/>
        <v>28565.200000000001</v>
      </c>
      <c r="G33" s="9">
        <f t="shared" si="1"/>
        <v>1.3839150441698601E-2</v>
      </c>
    </row>
    <row r="34" spans="2:7" ht="14.25" thickTop="1" thickBot="1" x14ac:dyDescent="0.25">
      <c r="B34" s="55"/>
      <c r="C34" s="39" t="s">
        <v>41</v>
      </c>
      <c r="D34" s="35">
        <v>156201.96</v>
      </c>
      <c r="E34" s="36">
        <v>42888.02</v>
      </c>
      <c r="F34" s="6">
        <f t="shared" si="0"/>
        <v>199089.97999999998</v>
      </c>
      <c r="G34" s="9">
        <f t="shared" si="1"/>
        <v>9.6454293498899543E-2</v>
      </c>
    </row>
    <row r="35" spans="2:7" ht="14.25" thickTop="1" thickBot="1" x14ac:dyDescent="0.25">
      <c r="B35" s="55"/>
      <c r="C35" s="39" t="s">
        <v>42</v>
      </c>
      <c r="D35" s="35">
        <v>1048.29</v>
      </c>
      <c r="E35" s="36">
        <v>1416.14</v>
      </c>
      <c r="F35" s="25">
        <f t="shared" si="0"/>
        <v>2464.4300000000003</v>
      </c>
      <c r="G35" s="9">
        <f t="shared" si="1"/>
        <v>1.1939568959095433E-3</v>
      </c>
    </row>
    <row r="36" spans="2:7" ht="14.25" thickTop="1" thickBot="1" x14ac:dyDescent="0.25">
      <c r="B36" s="55"/>
      <c r="C36" s="39" t="s">
        <v>43</v>
      </c>
      <c r="D36" s="35"/>
      <c r="E36" s="36">
        <v>401.37</v>
      </c>
      <c r="F36" s="25">
        <f t="shared" si="0"/>
        <v>401.37</v>
      </c>
      <c r="G36" s="9">
        <f t="shared" si="1"/>
        <v>1.9445408443786731E-4</v>
      </c>
    </row>
    <row r="37" spans="2:7" ht="14.25" thickTop="1" thickBot="1" x14ac:dyDescent="0.25">
      <c r="B37" s="55"/>
      <c r="C37" s="39" t="s">
        <v>191</v>
      </c>
      <c r="D37" s="35">
        <v>11400</v>
      </c>
      <c r="E37" s="36">
        <v>3800</v>
      </c>
      <c r="F37" s="25">
        <f t="shared" si="0"/>
        <v>15200</v>
      </c>
      <c r="G37" s="9">
        <f t="shared" si="1"/>
        <v>7.3640333942636051E-3</v>
      </c>
    </row>
    <row r="38" spans="2:7" ht="14.25" thickTop="1" thickBot="1" x14ac:dyDescent="0.25">
      <c r="B38" s="55"/>
      <c r="C38" s="39" t="s">
        <v>44</v>
      </c>
      <c r="D38" s="35">
        <v>12860.82</v>
      </c>
      <c r="E38" s="36">
        <v>3416.11</v>
      </c>
      <c r="F38" s="25">
        <f t="shared" si="0"/>
        <v>16276.93</v>
      </c>
      <c r="G38" s="9">
        <f t="shared" si="1"/>
        <v>7.8857800050059941E-3</v>
      </c>
    </row>
    <row r="39" spans="2:7" ht="14.25" thickTop="1" thickBot="1" x14ac:dyDescent="0.25">
      <c r="B39" s="55"/>
      <c r="C39" s="39" t="s">
        <v>45</v>
      </c>
      <c r="D39" s="35"/>
      <c r="E39" s="36">
        <v>2649</v>
      </c>
      <c r="F39" s="25">
        <f t="shared" si="0"/>
        <v>2649</v>
      </c>
      <c r="G39" s="9">
        <f t="shared" si="1"/>
        <v>1.2833766093029138E-3</v>
      </c>
    </row>
    <row r="40" spans="2:7" ht="14.25" thickTop="1" thickBot="1" x14ac:dyDescent="0.25">
      <c r="B40" s="55"/>
      <c r="C40" s="39" t="s">
        <v>46</v>
      </c>
      <c r="D40" s="35">
        <v>9900</v>
      </c>
      <c r="E40" s="36"/>
      <c r="F40" s="25">
        <f t="shared" si="0"/>
        <v>9900</v>
      </c>
      <c r="G40" s="9">
        <f t="shared" si="1"/>
        <v>4.7963112238953746E-3</v>
      </c>
    </row>
    <row r="41" spans="2:7" ht="14.25" thickTop="1" thickBot="1" x14ac:dyDescent="0.25">
      <c r="B41" s="55"/>
      <c r="C41" s="39" t="s">
        <v>47</v>
      </c>
      <c r="D41" s="35">
        <v>59704.75</v>
      </c>
      <c r="E41" s="36">
        <v>29046.78</v>
      </c>
      <c r="F41" s="25">
        <f t="shared" si="0"/>
        <v>88751.53</v>
      </c>
      <c r="G41" s="9">
        <f t="shared" si="1"/>
        <v>4.2997975704736062E-2</v>
      </c>
    </row>
    <row r="42" spans="2:7" ht="14.25" thickTop="1" thickBot="1" x14ac:dyDescent="0.25">
      <c r="B42" s="55"/>
      <c r="C42" s="39" t="s">
        <v>34</v>
      </c>
      <c r="D42" s="35">
        <v>4090.58</v>
      </c>
      <c r="E42" s="36"/>
      <c r="F42" s="25">
        <f t="shared" si="0"/>
        <v>4090.58</v>
      </c>
      <c r="G42" s="9">
        <f t="shared" si="1"/>
        <v>1.9817873501254486E-3</v>
      </c>
    </row>
    <row r="43" spans="2:7" ht="14.25" thickTop="1" thickBot="1" x14ac:dyDescent="0.25">
      <c r="B43" s="55"/>
      <c r="C43" s="39" t="s">
        <v>32</v>
      </c>
      <c r="D43" s="35">
        <v>45221.72</v>
      </c>
      <c r="E43" s="36">
        <v>21268.799999999999</v>
      </c>
      <c r="F43" s="25">
        <f t="shared" si="0"/>
        <v>66490.52</v>
      </c>
      <c r="G43" s="9">
        <f t="shared" si="1"/>
        <v>3.221305326854948E-2</v>
      </c>
    </row>
    <row r="44" spans="2:7" ht="14.25" thickTop="1" thickBot="1" x14ac:dyDescent="0.25">
      <c r="B44" s="55"/>
      <c r="C44" s="39" t="s">
        <v>48</v>
      </c>
      <c r="D44" s="35"/>
      <c r="E44" s="36">
        <v>16610</v>
      </c>
      <c r="F44" s="25">
        <f t="shared" si="0"/>
        <v>16610</v>
      </c>
      <c r="G44" s="9">
        <f t="shared" si="1"/>
        <v>8.0471443867577951E-3</v>
      </c>
    </row>
    <row r="45" spans="2:7" ht="14.25" thickTop="1" thickBot="1" x14ac:dyDescent="0.25">
      <c r="B45" s="55"/>
      <c r="C45" s="39" t="s">
        <v>52</v>
      </c>
      <c r="D45" s="35">
        <v>54102.42</v>
      </c>
      <c r="E45" s="36">
        <v>26833.08</v>
      </c>
      <c r="F45" s="25">
        <f t="shared" si="0"/>
        <v>80935.5</v>
      </c>
      <c r="G45" s="9">
        <f t="shared" si="1"/>
        <v>3.921129768298829E-2</v>
      </c>
    </row>
    <row r="46" spans="2:7" ht="14.25" thickTop="1" thickBot="1" x14ac:dyDescent="0.25">
      <c r="B46" s="55"/>
      <c r="C46" s="39" t="s">
        <v>54</v>
      </c>
      <c r="D46" s="35"/>
      <c r="E46" s="36">
        <v>1126.4000000000001</v>
      </c>
      <c r="F46" s="25">
        <f t="shared" si="0"/>
        <v>1126.4000000000001</v>
      </c>
      <c r="G46" s="9">
        <f t="shared" si="1"/>
        <v>5.4571363258542932E-4</v>
      </c>
    </row>
    <row r="47" spans="2:7" ht="14.25" thickTop="1" thickBot="1" x14ac:dyDescent="0.25">
      <c r="B47" s="55"/>
      <c r="C47" s="39" t="s">
        <v>55</v>
      </c>
      <c r="D47" s="35">
        <v>402.34</v>
      </c>
      <c r="E47" s="36"/>
      <c r="F47" s="25">
        <f t="shared" si="0"/>
        <v>402.34</v>
      </c>
      <c r="G47" s="9">
        <f t="shared" si="1"/>
        <v>1.9492402604263281E-4</v>
      </c>
    </row>
    <row r="48" spans="2:7" ht="14.25" thickTop="1" thickBot="1" x14ac:dyDescent="0.25">
      <c r="B48" s="55"/>
      <c r="C48" s="39" t="s">
        <v>58</v>
      </c>
      <c r="D48" s="35">
        <v>561.49</v>
      </c>
      <c r="E48" s="36">
        <v>302.64</v>
      </c>
      <c r="F48" s="25">
        <f t="shared" si="0"/>
        <v>864.13</v>
      </c>
      <c r="G48" s="9">
        <f t="shared" si="1"/>
        <v>4.1865014322269793E-4</v>
      </c>
    </row>
    <row r="49" spans="2:7" ht="14.25" thickTop="1" thickBot="1" x14ac:dyDescent="0.25">
      <c r="B49" s="55"/>
      <c r="C49" s="39" t="s">
        <v>59</v>
      </c>
      <c r="D49" s="35">
        <v>1011.66</v>
      </c>
      <c r="E49" s="36"/>
      <c r="F49" s="25">
        <f t="shared" si="0"/>
        <v>1011.66</v>
      </c>
      <c r="G49" s="9">
        <f t="shared" si="1"/>
        <v>4.9012486997636307E-4</v>
      </c>
    </row>
    <row r="50" spans="2:7" ht="14.25" thickTop="1" thickBot="1" x14ac:dyDescent="0.25">
      <c r="B50" s="55"/>
      <c r="C50" s="39" t="s">
        <v>60</v>
      </c>
      <c r="D50" s="35">
        <v>600</v>
      </c>
      <c r="E50" s="36"/>
      <c r="F50" s="25">
        <f t="shared" si="0"/>
        <v>600</v>
      </c>
      <c r="G50" s="9">
        <f t="shared" si="1"/>
        <v>2.9068552872093178E-4</v>
      </c>
    </row>
    <row r="51" spans="2:7" ht="14.25" thickTop="1" thickBot="1" x14ac:dyDescent="0.25">
      <c r="B51" s="55"/>
      <c r="C51" s="39" t="s">
        <v>49</v>
      </c>
      <c r="D51" s="35">
        <v>4397.28</v>
      </c>
      <c r="E51" s="36">
        <v>36350.720000000001</v>
      </c>
      <c r="F51" s="25">
        <f t="shared" si="0"/>
        <v>40748</v>
      </c>
      <c r="G51" s="9">
        <f t="shared" si="1"/>
        <v>1.9741423207200879E-2</v>
      </c>
    </row>
    <row r="52" spans="2:7" ht="14.25" thickTop="1" thickBot="1" x14ac:dyDescent="0.25">
      <c r="B52" s="55"/>
      <c r="C52" s="39" t="s">
        <v>56</v>
      </c>
      <c r="D52" s="35">
        <v>69.489999999999995</v>
      </c>
      <c r="E52" s="36"/>
      <c r="F52" s="25">
        <f t="shared" si="0"/>
        <v>69.489999999999995</v>
      </c>
      <c r="G52" s="9">
        <f t="shared" si="1"/>
        <v>3.3666228984695909E-5</v>
      </c>
    </row>
    <row r="53" spans="2:7" ht="14.25" thickTop="1" thickBot="1" x14ac:dyDescent="0.25">
      <c r="B53" s="55"/>
      <c r="C53" s="39" t="s">
        <v>189</v>
      </c>
      <c r="D53" s="35">
        <v>188.4</v>
      </c>
      <c r="E53" s="36"/>
      <c r="F53" s="25">
        <f t="shared" si="0"/>
        <v>188.4</v>
      </c>
      <c r="G53" s="9">
        <f t="shared" si="1"/>
        <v>9.1275256018372581E-5</v>
      </c>
    </row>
    <row r="54" spans="2:7" ht="14.25" thickTop="1" thickBot="1" x14ac:dyDescent="0.25">
      <c r="B54" s="55" t="s">
        <v>64</v>
      </c>
      <c r="C54" s="39" t="s">
        <v>3</v>
      </c>
      <c r="D54" s="35">
        <v>226160</v>
      </c>
      <c r="E54" s="36"/>
      <c r="F54" s="6">
        <f t="shared" ref="F54:F56" si="2">SUM(D54,E54)</f>
        <v>226160</v>
      </c>
      <c r="G54" s="9">
        <f t="shared" si="1"/>
        <v>0.10956906529254322</v>
      </c>
    </row>
    <row r="55" spans="2:7" ht="14.25" thickTop="1" thickBot="1" x14ac:dyDescent="0.25">
      <c r="B55" s="55"/>
      <c r="C55" s="39" t="s">
        <v>8</v>
      </c>
      <c r="D55" s="35">
        <v>60629.4</v>
      </c>
      <c r="E55" s="36">
        <v>17516.78</v>
      </c>
      <c r="F55" s="25">
        <f t="shared" si="2"/>
        <v>78146.179999999993</v>
      </c>
      <c r="G55" s="9">
        <f t="shared" si="1"/>
        <v>3.7859939418035171E-2</v>
      </c>
    </row>
    <row r="56" spans="2:7" ht="14.25" thickTop="1" thickBot="1" x14ac:dyDescent="0.25">
      <c r="B56" s="55"/>
      <c r="C56" s="39" t="s">
        <v>19</v>
      </c>
      <c r="D56" s="35"/>
      <c r="E56" s="36">
        <v>5237.28</v>
      </c>
      <c r="F56" s="25">
        <f t="shared" si="2"/>
        <v>5237.28</v>
      </c>
      <c r="G56" s="9">
        <f t="shared" si="1"/>
        <v>2.5373358430992692E-3</v>
      </c>
    </row>
    <row r="57" spans="2:7" ht="13.5" thickTop="1" x14ac:dyDescent="0.2">
      <c r="B57" s="31"/>
      <c r="C57" s="10"/>
      <c r="D57" s="37">
        <f>SUM(D4:D56)</f>
        <v>1378615.1499999997</v>
      </c>
      <c r="E57" s="37">
        <f t="shared" ref="E57:G57" si="3">SUM(E4:E56)</f>
        <v>685471.09000000008</v>
      </c>
      <c r="F57" s="37">
        <f t="shared" si="3"/>
        <v>2064086.2399999998</v>
      </c>
      <c r="G57" s="43">
        <f t="shared" si="3"/>
        <v>0.99999999999999967</v>
      </c>
    </row>
  </sheetData>
  <mergeCells count="3">
    <mergeCell ref="B1:G1"/>
    <mergeCell ref="B4:B53"/>
    <mergeCell ref="B54:B56"/>
  </mergeCells>
  <conditionalFormatting sqref="G4:G56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3º Trimestre'!A1" display="Relatório de Despesas Liquidadas - 3º Trimestre de 2021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3º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baxin</cp:lastModifiedBy>
  <dcterms:created xsi:type="dcterms:W3CDTF">2019-09-24T17:25:12Z</dcterms:created>
  <dcterms:modified xsi:type="dcterms:W3CDTF">2021-10-25T16:41:40Z</dcterms:modified>
</cp:coreProperties>
</file>